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1B4E1FF-F81E-6B4F-A1CC-D2E1B3DEC7BA}" xr6:coauthVersionLast="47" xr6:coauthVersionMax="47" xr10:uidLastSave="{00000000-0000-0000-0000-000000000000}"/>
  <bookViews>
    <workbookView xWindow="680" yWindow="1100" windowWidth="27840" windowHeight="16240" xr2:uid="{5D75E9E8-31C9-7D40-AB99-9F51CF9F1C19}"/>
  </bookViews>
  <sheets>
    <sheet name="25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3" i="1" s="1"/>
  <c r="G28" i="1"/>
  <c r="I28" i="1"/>
  <c r="N28" i="1"/>
  <c r="P28" i="1"/>
  <c r="Q28" i="1"/>
  <c r="F48" i="1"/>
  <c r="G48" i="1"/>
  <c r="G63" i="1" s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88" i="1"/>
  <c r="G88" i="1"/>
  <c r="I88" i="1"/>
  <c r="N88" i="1"/>
  <c r="P88" i="1"/>
  <c r="Q88" i="1"/>
  <c r="F92" i="1"/>
  <c r="G92" i="1"/>
  <c r="I92" i="1"/>
  <c r="N92" i="1"/>
  <c r="N119" i="1" s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I118" i="1"/>
  <c r="N118" i="1"/>
  <c r="P118" i="1"/>
  <c r="P119" i="1" s="1"/>
  <c r="Q118" i="1"/>
  <c r="G119" i="1"/>
  <c r="I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P177" i="1"/>
  <c r="P178" i="1" s="1"/>
  <c r="Q177" i="1"/>
  <c r="Q178" i="1" s="1"/>
  <c r="N178" i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I229" i="1" s="1"/>
  <c r="N222" i="1"/>
  <c r="N229" i="1" s="1"/>
  <c r="P222" i="1"/>
  <c r="P229" i="1" s="1"/>
  <c r="Q222" i="1"/>
  <c r="F228" i="1"/>
  <c r="G228" i="1"/>
  <c r="I228" i="1"/>
  <c r="N228" i="1"/>
  <c r="P228" i="1"/>
  <c r="Q228" i="1"/>
  <c r="Q229" i="1" s="1"/>
  <c r="F229" i="1"/>
  <c r="G229" i="1"/>
</calcChain>
</file>

<file path=xl/sharedStrings.xml><?xml version="1.0" encoding="utf-8"?>
<sst xmlns="http://schemas.openxmlformats.org/spreadsheetml/2006/main" count="329" uniqueCount="75">
  <si>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</si>
  <si>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</si>
  <si>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</si>
  <si>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</si>
  <si>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</si>
  <si>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</si>
  <si>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</si>
  <si>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</si>
  <si>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</si>
  <si>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</si>
  <si>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</si>
  <si>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</si>
  <si>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</si>
  <si>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</si>
  <si>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</si>
  <si>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</si>
  <si>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</si>
  <si>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</si>
  <si>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</si>
  <si>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</si>
  <si>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</si>
  <si>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яйцо, лук, чеснок,  хлеб пшеничный, молоко или вода,  соль йодированная, сухари)</t>
  </si>
  <si>
    <t>КОТЛЕТА "ПЕРМСКАЯ"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</si>
  <si>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</si>
  <si>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</si>
  <si>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</si>
  <si>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</si>
  <si>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</si>
  <si>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(картофель, сельдь, масло растительное)</t>
  </si>
  <si>
    <t>СЕЛЬДЬ С КАРТОФЕЛЕМ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</si>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</sst>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893B9744-39FE-1941-8708-7A846288A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7776-7520-B84C-9AD8-3D5B92616869}">
  <dimension ref="A1:R229"/>
  <sheetViews>
    <sheetView tabSelected="1" topLeftCell="A212" workbookViewId="0">
      <selection activeCell="A223" sqref="A223:Q22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73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56</v>
      </c>
      <c r="F6" s="49"/>
      <c r="G6" s="49"/>
    </row>
    <row r="7" spans="1:18" ht="14" customHeight="1" x14ac:dyDescent="0.15">
      <c r="D7" s="48">
        <v>45741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54</v>
      </c>
      <c r="B11" s="46" t="s">
        <v>53</v>
      </c>
      <c r="C11" s="46" t="s">
        <v>52</v>
      </c>
      <c r="D11" s="46"/>
      <c r="E11" s="46"/>
      <c r="F11" s="46" t="s">
        <v>51</v>
      </c>
      <c r="G11" s="46" t="s">
        <v>50</v>
      </c>
      <c r="H11" s="46"/>
      <c r="I11" s="46"/>
      <c r="J11" s="46"/>
      <c r="K11" s="46"/>
      <c r="L11" s="46"/>
      <c r="M11" s="46"/>
      <c r="N11" s="46"/>
      <c r="O11" s="46" t="s">
        <v>49</v>
      </c>
      <c r="P11" s="46"/>
      <c r="Q11" s="46" t="s">
        <v>48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47</v>
      </c>
      <c r="H12" s="46"/>
      <c r="I12" s="46" t="s">
        <v>46</v>
      </c>
      <c r="J12" s="46"/>
      <c r="K12" s="46"/>
      <c r="L12" s="46"/>
      <c r="M12" s="46" t="s">
        <v>45</v>
      </c>
      <c r="N12" s="46"/>
      <c r="O12" s="46"/>
      <c r="P12" s="46"/>
      <c r="Q12" s="46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43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42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38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37</v>
      </c>
      <c r="C20" s="15" t="s">
        <v>36</v>
      </c>
      <c r="D20" s="15"/>
      <c r="E20" s="15"/>
      <c r="F20" s="13" t="s">
        <v>68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34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33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31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21">
        <v>2013</v>
      </c>
      <c r="B30" s="21">
        <v>68</v>
      </c>
      <c r="C30" s="42" t="s">
        <v>29</v>
      </c>
      <c r="D30" s="23"/>
      <c r="E30" s="23"/>
      <c r="F30" s="21">
        <v>50</v>
      </c>
      <c r="G30" s="19">
        <v>2.6</v>
      </c>
      <c r="H30" s="19"/>
      <c r="I30" s="20"/>
      <c r="J30" s="19">
        <v>6.32</v>
      </c>
      <c r="K30" s="19"/>
      <c r="L30" s="19"/>
      <c r="M30" s="19"/>
      <c r="N30" s="19">
        <v>5.13</v>
      </c>
      <c r="O30" s="19"/>
      <c r="P30" s="19">
        <v>87.6</v>
      </c>
      <c r="Q30" s="19">
        <v>4.4000000000000004</v>
      </c>
    </row>
    <row r="31" spans="1:17" ht="17" customHeight="1" x14ac:dyDescent="0.15">
      <c r="A31" s="21"/>
      <c r="B31" s="21"/>
      <c r="C31" s="41" t="s">
        <v>28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3.25" customHeight="1" x14ac:dyDescent="0.15">
      <c r="A32" s="13" t="s">
        <v>13</v>
      </c>
      <c r="B32" s="13">
        <v>139</v>
      </c>
      <c r="C32" s="18" t="s">
        <v>27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40" t="s">
        <v>26</v>
      </c>
      <c r="D33" s="40"/>
      <c r="E33" s="40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419</v>
      </c>
      <c r="C36" s="18" t="s">
        <v>20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7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1">
        <v>2021</v>
      </c>
      <c r="B38" s="21">
        <v>341</v>
      </c>
      <c r="C38" s="23" t="s">
        <v>22</v>
      </c>
      <c r="D38" s="23"/>
      <c r="E38" s="23"/>
      <c r="F38" s="21">
        <v>70</v>
      </c>
      <c r="G38" s="19">
        <v>11.14</v>
      </c>
      <c r="H38" s="19"/>
      <c r="I38" s="20"/>
      <c r="J38" s="19">
        <v>10.79</v>
      </c>
      <c r="K38" s="19"/>
      <c r="L38" s="19"/>
      <c r="M38" s="19"/>
      <c r="N38" s="19">
        <v>8.35</v>
      </c>
      <c r="O38" s="19"/>
      <c r="P38" s="19">
        <v>176</v>
      </c>
      <c r="Q38" s="19">
        <v>0</v>
      </c>
    </row>
    <row r="39" spans="1:17" ht="18" customHeight="1" x14ac:dyDescent="0.15">
      <c r="A39" s="21"/>
      <c r="B39" s="21"/>
      <c r="C39" s="22" t="s">
        <v>21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8" customHeight="1" x14ac:dyDescent="0.15">
      <c r="A40" s="13" t="s">
        <v>13</v>
      </c>
      <c r="B40" s="13">
        <v>462</v>
      </c>
      <c r="C40" s="15" t="s">
        <v>18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17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>
        <v>20</v>
      </c>
      <c r="G44" s="11" t="s">
        <v>67</v>
      </c>
      <c r="H44" s="11"/>
      <c r="I44" s="12"/>
      <c r="J44" s="11" t="s">
        <v>66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10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8</v>
      </c>
      <c r="D46" s="15"/>
      <c r="E46" s="15"/>
      <c r="F46" s="13">
        <v>180</v>
      </c>
      <c r="G46" s="11">
        <v>0.45</v>
      </c>
      <c r="H46" s="11"/>
      <c r="I46" s="12"/>
      <c r="J46" s="11">
        <v>0</v>
      </c>
      <c r="K46" s="11"/>
      <c r="L46" s="11"/>
      <c r="M46" s="11"/>
      <c r="N46" s="11">
        <v>24</v>
      </c>
      <c r="O46" s="11"/>
      <c r="P46" s="11">
        <v>99</v>
      </c>
      <c r="Q46" s="11">
        <v>0.5</v>
      </c>
    </row>
    <row r="47" spans="1:17" ht="9.75" customHeight="1" x14ac:dyDescent="0.15">
      <c r="A47" s="13"/>
      <c r="B47" s="13"/>
      <c r="C47" s="14" t="s">
        <v>6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712</v>
      </c>
      <c r="G48" s="2">
        <f>G46+G44+G42+G40+G38+G36+G34+G32+G30</f>
        <v>22.810000000000002</v>
      </c>
      <c r="H48" s="2"/>
      <c r="I48" s="2">
        <f>J46+J44+J42+J40+J38+J36+J34+J32+J30</f>
        <v>29.560000000000002</v>
      </c>
      <c r="J48" s="2"/>
      <c r="K48" s="2"/>
      <c r="L48" s="2"/>
      <c r="M48" s="3"/>
      <c r="N48" s="2">
        <f>N46+N44+N42+N40+N38+N36+N34+N32+N30</f>
        <v>101.48</v>
      </c>
      <c r="O48" s="2"/>
      <c r="P48" s="8">
        <f>P46+P44+P42+P40+P38+P36+P34+P32+P30</f>
        <v>763.80000000000007</v>
      </c>
      <c r="Q48" s="8">
        <f>Q46+Q44+Q42+Q40+Q38+Q36+Q34+Q32+Q30</f>
        <v>11.23</v>
      </c>
    </row>
    <row r="49" spans="1:17" ht="14" customHeight="1" x14ac:dyDescent="0.15">
      <c r="A49" s="16" t="s">
        <v>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4</v>
      </c>
      <c r="D50" s="15"/>
      <c r="E50" s="15"/>
      <c r="F50" s="13" t="s">
        <v>65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607</v>
      </c>
      <c r="C52" s="15" t="s">
        <v>2</v>
      </c>
      <c r="D52" s="15"/>
      <c r="E52" s="15"/>
      <c r="F52" s="13">
        <v>30</v>
      </c>
      <c r="G52" s="11">
        <v>1.2</v>
      </c>
      <c r="H52" s="11"/>
      <c r="I52" s="12"/>
      <c r="J52" s="11">
        <v>8.4</v>
      </c>
      <c r="K52" s="11"/>
      <c r="L52" s="11"/>
      <c r="M52" s="11"/>
      <c r="N52" s="11">
        <v>18</v>
      </c>
      <c r="O52" s="11"/>
      <c r="P52" s="11">
        <v>105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230</v>
      </c>
      <c r="G54" s="44">
        <f>G52+G50</f>
        <v>2.5999999999999996</v>
      </c>
      <c r="H54" s="43"/>
      <c r="I54" s="44">
        <f>J52+J50</f>
        <v>8.4</v>
      </c>
      <c r="J54" s="55"/>
      <c r="K54" s="55"/>
      <c r="L54" s="43"/>
      <c r="M54" s="3"/>
      <c r="N54" s="44">
        <f>N52+N50</f>
        <v>47</v>
      </c>
      <c r="O54" s="43"/>
      <c r="P54" s="8">
        <f>P52+P50</f>
        <v>227</v>
      </c>
      <c r="Q54" s="8">
        <f>Q52+Q50</f>
        <v>0</v>
      </c>
    </row>
    <row r="55" spans="1:17" ht="14" customHeight="1" x14ac:dyDescent="0.15">
      <c r="A55" s="16" t="s">
        <v>62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13</v>
      </c>
      <c r="B56" s="13">
        <v>266</v>
      </c>
      <c r="C56" s="15" t="s">
        <v>61</v>
      </c>
      <c r="D56" s="15"/>
      <c r="E56" s="15"/>
      <c r="F56" s="13" t="s">
        <v>65</v>
      </c>
      <c r="G56" s="11">
        <v>5.3</v>
      </c>
      <c r="H56" s="11"/>
      <c r="I56" s="12"/>
      <c r="J56" s="11">
        <v>11.7</v>
      </c>
      <c r="K56" s="11"/>
      <c r="L56" s="11"/>
      <c r="M56" s="11"/>
      <c r="N56" s="11">
        <v>25</v>
      </c>
      <c r="O56" s="11"/>
      <c r="P56" s="11">
        <v>226.2</v>
      </c>
      <c r="Q56" s="11">
        <v>1.3</v>
      </c>
    </row>
    <row r="57" spans="1:17" ht="12" customHeight="1" x14ac:dyDescent="0.15">
      <c r="A57" s="13"/>
      <c r="B57" s="13"/>
      <c r="C57" s="50" t="s">
        <v>60</v>
      </c>
      <c r="D57" s="50"/>
      <c r="E57" s="50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2.25</v>
      </c>
      <c r="H58" s="11"/>
      <c r="I58" s="12"/>
      <c r="J58" s="11">
        <v>0.88</v>
      </c>
      <c r="K58" s="11"/>
      <c r="L58" s="11"/>
      <c r="M58" s="11"/>
      <c r="N58" s="11">
        <v>15.4</v>
      </c>
      <c r="O58" s="11"/>
      <c r="P58" s="11">
        <v>78</v>
      </c>
      <c r="Q58" s="11" t="s">
        <v>10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59</v>
      </c>
      <c r="C60" s="15" t="s">
        <v>58</v>
      </c>
      <c r="D60" s="15"/>
      <c r="E60" s="15"/>
      <c r="F60" s="13">
        <v>200</v>
      </c>
      <c r="G60" s="11">
        <v>0.1</v>
      </c>
      <c r="H60" s="11"/>
      <c r="I60" s="12"/>
      <c r="J60" s="11"/>
      <c r="K60" s="11"/>
      <c r="L60" s="11"/>
      <c r="M60" s="11"/>
      <c r="N60" s="11">
        <v>15</v>
      </c>
      <c r="O60" s="11"/>
      <c r="P60" s="11">
        <v>60</v>
      </c>
      <c r="Q60" s="11" t="s">
        <v>10</v>
      </c>
    </row>
    <row r="61" spans="1:17" ht="9.75" customHeight="1" x14ac:dyDescent="0.15">
      <c r="A61" s="13"/>
      <c r="B61" s="13"/>
      <c r="C61" s="14" t="s">
        <v>57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7.65</v>
      </c>
      <c r="H62" s="2"/>
      <c r="I62" s="2">
        <f>J60+J58+J56</f>
        <v>12.58</v>
      </c>
      <c r="J62" s="2"/>
      <c r="K62" s="2"/>
      <c r="L62" s="2"/>
      <c r="M62" s="3"/>
      <c r="N62" s="2">
        <f>N60+N58+N56</f>
        <v>55.4</v>
      </c>
      <c r="O62" s="2"/>
      <c r="P62" s="8">
        <f>P60+P58+P56</f>
        <v>364.2</v>
      </c>
      <c r="Q62" s="8">
        <f>Q60+Q58+Q56</f>
        <v>1.3</v>
      </c>
    </row>
    <row r="63" spans="1:17" ht="14" customHeight="1" x14ac:dyDescent="0.15">
      <c r="A63" s="54" t="s">
        <v>64</v>
      </c>
      <c r="B63" s="53"/>
      <c r="C63" s="52"/>
      <c r="D63" s="52"/>
      <c r="E63" s="51"/>
      <c r="F63" s="9">
        <f>F62+F54+F48+F28+F24</f>
        <v>1872</v>
      </c>
      <c r="G63" s="2">
        <f>G62+G54+G48+G28+G24</f>
        <v>56.77</v>
      </c>
      <c r="H63" s="2"/>
      <c r="I63" s="2">
        <f>I62+I54+I48+I28+I24</f>
        <v>84.2</v>
      </c>
      <c r="J63" s="2"/>
      <c r="K63" s="2"/>
      <c r="L63" s="2"/>
      <c r="M63" s="3"/>
      <c r="N63" s="2">
        <f>N54+N48+N28+N24</f>
        <v>206.22000000000003</v>
      </c>
      <c r="O63" s="2"/>
      <c r="P63" s="8">
        <f>P62+P54+P48+P28+P24</f>
        <v>1985</v>
      </c>
      <c r="Q63" s="8">
        <f>Q62+Q54+Q48+Q28+Q24</f>
        <v>24.8</v>
      </c>
    </row>
    <row r="65" spans="1:18" ht="12.75" customHeight="1" x14ac:dyDescent="0.15">
      <c r="L65" s="62" t="s">
        <v>73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72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71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70</v>
      </c>
      <c r="M69" s="12"/>
      <c r="N69" s="12"/>
      <c r="O69" s="12"/>
      <c r="P69" s="12"/>
      <c r="Q69" s="12"/>
      <c r="R69" s="12"/>
    </row>
    <row r="70" spans="1:18" ht="23" x14ac:dyDescent="0.15">
      <c r="E70" s="49" t="s">
        <v>56</v>
      </c>
      <c r="F70" s="49"/>
      <c r="G70" s="49"/>
    </row>
    <row r="71" spans="1:18" ht="16" x14ac:dyDescent="0.15">
      <c r="D71" s="48">
        <v>45741</v>
      </c>
      <c r="E71" s="48"/>
      <c r="F71" s="48"/>
      <c r="G71" s="48"/>
      <c r="H71" s="48"/>
      <c r="I71" s="48"/>
      <c r="J71" s="48"/>
    </row>
    <row r="73" spans="1:18" ht="18" x14ac:dyDescent="0.15">
      <c r="B73" s="47" t="s">
        <v>69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5" spans="1:18" ht="12" x14ac:dyDescent="0.15">
      <c r="A75" s="46" t="s">
        <v>54</v>
      </c>
      <c r="B75" s="46" t="s">
        <v>53</v>
      </c>
      <c r="C75" s="46" t="s">
        <v>52</v>
      </c>
      <c r="D75" s="46"/>
      <c r="E75" s="46"/>
      <c r="F75" s="46" t="s">
        <v>51</v>
      </c>
      <c r="G75" s="46" t="s">
        <v>50</v>
      </c>
      <c r="H75" s="46"/>
      <c r="I75" s="46"/>
      <c r="J75" s="46"/>
      <c r="K75" s="46"/>
      <c r="L75" s="46"/>
      <c r="M75" s="46"/>
      <c r="N75" s="46"/>
      <c r="O75" s="46" t="s">
        <v>49</v>
      </c>
      <c r="P75" s="46"/>
      <c r="Q75" s="46" t="s">
        <v>48</v>
      </c>
    </row>
    <row r="76" spans="1:18" ht="12" x14ac:dyDescent="0.15">
      <c r="A76" s="46"/>
      <c r="B76" s="46"/>
      <c r="C76" s="46"/>
      <c r="D76" s="46"/>
      <c r="E76" s="46"/>
      <c r="F76" s="46"/>
      <c r="G76" s="46" t="s">
        <v>47</v>
      </c>
      <c r="H76" s="46"/>
      <c r="I76" s="46" t="s">
        <v>46</v>
      </c>
      <c r="J76" s="46"/>
      <c r="K76" s="46"/>
      <c r="L76" s="46"/>
      <c r="M76" s="46" t="s">
        <v>45</v>
      </c>
      <c r="N76" s="46"/>
      <c r="O76" s="46"/>
      <c r="P76" s="46"/>
      <c r="Q76" s="46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307</v>
      </c>
      <c r="C78" s="15" t="s">
        <v>43</v>
      </c>
      <c r="D78" s="15"/>
      <c r="E78" s="15"/>
      <c r="F78" s="13">
        <v>160</v>
      </c>
      <c r="G78" s="11">
        <v>13.8</v>
      </c>
      <c r="H78" s="11"/>
      <c r="I78" s="12"/>
      <c r="J78" s="11">
        <v>21.4</v>
      </c>
      <c r="K78" s="11"/>
      <c r="L78" s="11"/>
      <c r="M78" s="11"/>
      <c r="N78" s="11">
        <v>3.7</v>
      </c>
      <c r="O78" s="11"/>
      <c r="P78" s="11">
        <v>260</v>
      </c>
      <c r="Q78" s="11">
        <v>0.5</v>
      </c>
    </row>
    <row r="79" spans="1:18" ht="14.25" customHeight="1" x14ac:dyDescent="0.15">
      <c r="A79" s="13"/>
      <c r="B79" s="13"/>
      <c r="C79" s="14" t="s">
        <v>42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10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13</v>
      </c>
      <c r="B82" s="13">
        <v>106</v>
      </c>
      <c r="C82" s="15" t="s">
        <v>38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37</v>
      </c>
      <c r="C84" s="15" t="s">
        <v>36</v>
      </c>
      <c r="D84" s="15"/>
      <c r="E84" s="15"/>
      <c r="F84" s="13" t="s">
        <v>68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10</v>
      </c>
    </row>
    <row r="85" spans="1:17" ht="10.5" customHeight="1" x14ac:dyDescent="0.15">
      <c r="A85" s="13"/>
      <c r="B85" s="13"/>
      <c r="C85" s="14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34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33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390</v>
      </c>
      <c r="G88" s="2">
        <f>G86+G84+G80+G78</f>
        <v>20.71</v>
      </c>
      <c r="H88" s="2"/>
      <c r="I88" s="2">
        <f>J86+J84+J80+J78</f>
        <v>30.66</v>
      </c>
      <c r="J88" s="2"/>
      <c r="K88" s="2"/>
      <c r="L88" s="2"/>
      <c r="M88" s="3"/>
      <c r="N88" s="2">
        <f>N86+N84+N80+N78</f>
        <v>47.94</v>
      </c>
      <c r="O88" s="2"/>
      <c r="P88" s="8">
        <f>P86+P84+P80+P78</f>
        <v>549</v>
      </c>
      <c r="Q88" s="8">
        <f>Q86+Q84+Q80+Q78</f>
        <v>2.2000000000000002</v>
      </c>
    </row>
    <row r="89" spans="1:17" ht="15" customHeight="1" x14ac:dyDescent="0.15">
      <c r="A89" s="16" t="s">
        <v>32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13</v>
      </c>
      <c r="B90" s="13">
        <v>118</v>
      </c>
      <c r="C90" s="18" t="s">
        <v>31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61" t="s">
        <v>1</v>
      </c>
      <c r="B92" s="60"/>
      <c r="C92" s="60"/>
      <c r="D92" s="60"/>
      <c r="E92" s="59"/>
      <c r="F92" s="9">
        <f>F90</f>
        <v>100</v>
      </c>
      <c r="G92" s="44">
        <f>G90</f>
        <v>0.4</v>
      </c>
      <c r="H92" s="43"/>
      <c r="I92" s="44">
        <f>J90</f>
        <v>0.4</v>
      </c>
      <c r="J92" s="55"/>
      <c r="K92" s="55"/>
      <c r="L92" s="43"/>
      <c r="M92" s="3"/>
      <c r="N92" s="44">
        <f>N90</f>
        <v>9.8000000000000007</v>
      </c>
      <c r="O92" s="43"/>
      <c r="P92" s="8">
        <f>P90</f>
        <v>47</v>
      </c>
      <c r="Q92" s="8">
        <f>Q90</f>
        <v>10</v>
      </c>
    </row>
    <row r="93" spans="1:17" ht="10.5" customHeight="1" x14ac:dyDescent="0.15">
      <c r="A93" s="58" t="s">
        <v>30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6"/>
    </row>
    <row r="94" spans="1:17" ht="12" customHeight="1" x14ac:dyDescent="0.15">
      <c r="A94" s="21">
        <v>2013</v>
      </c>
      <c r="B94" s="21">
        <v>68</v>
      </c>
      <c r="C94" s="42" t="s">
        <v>29</v>
      </c>
      <c r="D94" s="23"/>
      <c r="E94" s="23"/>
      <c r="F94" s="21">
        <v>50</v>
      </c>
      <c r="G94" s="19">
        <v>2.6</v>
      </c>
      <c r="H94" s="19"/>
      <c r="I94" s="20"/>
      <c r="J94" s="19">
        <v>6.32</v>
      </c>
      <c r="K94" s="19"/>
      <c r="L94" s="19"/>
      <c r="M94" s="19"/>
      <c r="N94" s="19">
        <v>5.13</v>
      </c>
      <c r="O94" s="19"/>
      <c r="P94" s="19">
        <v>87.6</v>
      </c>
      <c r="Q94" s="19">
        <v>4.4000000000000004</v>
      </c>
    </row>
    <row r="95" spans="1:17" ht="10.5" customHeight="1" x14ac:dyDescent="0.15">
      <c r="A95" s="21"/>
      <c r="B95" s="21"/>
      <c r="C95" s="41" t="s">
        <v>28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13" t="s">
        <v>13</v>
      </c>
      <c r="B96" s="13">
        <v>139</v>
      </c>
      <c r="C96" s="18" t="s">
        <v>27</v>
      </c>
      <c r="D96" s="15"/>
      <c r="E96" s="15"/>
      <c r="F96" s="13">
        <v>180</v>
      </c>
      <c r="G96" s="11">
        <v>1.5</v>
      </c>
      <c r="H96" s="11"/>
      <c r="I96" s="12"/>
      <c r="J96" s="11">
        <v>3.8</v>
      </c>
      <c r="K96" s="11"/>
      <c r="L96" s="11"/>
      <c r="M96" s="11"/>
      <c r="N96" s="11">
        <v>12</v>
      </c>
      <c r="O96" s="11"/>
      <c r="P96" s="11">
        <v>87</v>
      </c>
      <c r="Q96" s="11">
        <v>5.5</v>
      </c>
    </row>
    <row r="97" spans="1:17" ht="10.5" customHeight="1" x14ac:dyDescent="0.15">
      <c r="A97" s="13"/>
      <c r="B97" s="13"/>
      <c r="C97" s="40" t="s">
        <v>26</v>
      </c>
      <c r="D97" s="40"/>
      <c r="E97" s="40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419</v>
      </c>
      <c r="C100" s="18" t="s">
        <v>20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21">
        <v>2021</v>
      </c>
      <c r="B102" s="21">
        <v>341</v>
      </c>
      <c r="C102" s="23" t="s">
        <v>22</v>
      </c>
      <c r="D102" s="23"/>
      <c r="E102" s="23"/>
      <c r="F102" s="21">
        <v>70</v>
      </c>
      <c r="G102" s="19">
        <v>11.14</v>
      </c>
      <c r="H102" s="19"/>
      <c r="I102" s="20"/>
      <c r="J102" s="19">
        <v>10.79</v>
      </c>
      <c r="K102" s="19"/>
      <c r="L102" s="19"/>
      <c r="M102" s="19"/>
      <c r="N102" s="19">
        <v>8.35</v>
      </c>
      <c r="O102" s="19"/>
      <c r="P102" s="19">
        <v>176</v>
      </c>
      <c r="Q102" s="19">
        <v>0</v>
      </c>
    </row>
    <row r="103" spans="1:17" ht="10.5" customHeight="1" x14ac:dyDescent="0.15">
      <c r="A103" s="21"/>
      <c r="B103" s="21"/>
      <c r="C103" s="22" t="s">
        <v>21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0.5" customHeight="1" x14ac:dyDescent="0.15">
      <c r="A104" s="13" t="s">
        <v>13</v>
      </c>
      <c r="B104" s="13">
        <v>462</v>
      </c>
      <c r="C104" s="15" t="s">
        <v>18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>
        <v>20</v>
      </c>
      <c r="G108" s="11" t="s">
        <v>67</v>
      </c>
      <c r="H108" s="11"/>
      <c r="I108" s="12"/>
      <c r="J108" s="11" t="s">
        <v>66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10</v>
      </c>
    </row>
    <row r="109" spans="1:17" ht="16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8</v>
      </c>
      <c r="D110" s="15"/>
      <c r="E110" s="15"/>
      <c r="F110" s="13">
        <v>180</v>
      </c>
      <c r="G110" s="11">
        <v>0.45</v>
      </c>
      <c r="H110" s="11"/>
      <c r="I110" s="12"/>
      <c r="J110" s="11">
        <v>0</v>
      </c>
      <c r="K110" s="11"/>
      <c r="L110" s="11"/>
      <c r="M110" s="11"/>
      <c r="N110" s="11">
        <v>24</v>
      </c>
      <c r="O110" s="11"/>
      <c r="P110" s="11">
        <v>99</v>
      </c>
      <c r="Q110" s="11">
        <v>0.5</v>
      </c>
    </row>
    <row r="111" spans="1:17" ht="10.5" customHeight="1" x14ac:dyDescent="0.15">
      <c r="A111" s="13"/>
      <c r="B111" s="13"/>
      <c r="C111" s="14" t="s">
        <v>6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705</v>
      </c>
      <c r="G112" s="44">
        <f>G110+G108+G106+G104+G102+G100+G96+G94</f>
        <v>22.630000000000003</v>
      </c>
      <c r="H112" s="43"/>
      <c r="I112" s="44">
        <f>J110+J108+J106+J104+J102+J100+J96+J94</f>
        <v>28.51</v>
      </c>
      <c r="J112" s="55"/>
      <c r="K112" s="55"/>
      <c r="L112" s="43"/>
      <c r="M112" s="3"/>
      <c r="N112" s="44">
        <f>N110+N108+N106+N104+N102+N100+N94</f>
        <v>89.23</v>
      </c>
      <c r="O112" s="43"/>
      <c r="P112" s="8">
        <f>P110+P108+P106+P104+P102+P100+P96+P94</f>
        <v>752.50000000000011</v>
      </c>
      <c r="Q112" s="8">
        <f>Q110+Q108+Q106+Q104+Q102+Q100+Q96+Q94</f>
        <v>11.2</v>
      </c>
    </row>
    <row r="113" spans="1:17" ht="15" customHeight="1" x14ac:dyDescent="0.15">
      <c r="A113" s="16" t="s">
        <v>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4</v>
      </c>
      <c r="D114" s="15"/>
      <c r="E114" s="15"/>
      <c r="F114" s="13" t="s">
        <v>65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607</v>
      </c>
      <c r="C116" s="15" t="s">
        <v>2</v>
      </c>
      <c r="D116" s="15"/>
      <c r="E116" s="15"/>
      <c r="F116" s="13">
        <v>30</v>
      </c>
      <c r="G116" s="11">
        <v>1.2</v>
      </c>
      <c r="H116" s="11"/>
      <c r="I116" s="12"/>
      <c r="J116" s="11">
        <v>8.4</v>
      </c>
      <c r="K116" s="11"/>
      <c r="L116" s="11"/>
      <c r="M116" s="11"/>
      <c r="N116" s="11">
        <v>18</v>
      </c>
      <c r="O116" s="11"/>
      <c r="P116" s="11">
        <v>105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230</v>
      </c>
      <c r="G118" s="2">
        <f>G116+G114</f>
        <v>2.5999999999999996</v>
      </c>
      <c r="H118" s="2"/>
      <c r="I118" s="2">
        <f>J116+J114</f>
        <v>8.4</v>
      </c>
      <c r="J118" s="2"/>
      <c r="K118" s="2"/>
      <c r="L118" s="2"/>
      <c r="M118" s="3"/>
      <c r="N118" s="2">
        <f>N116+N114</f>
        <v>47</v>
      </c>
      <c r="O118" s="2"/>
      <c r="P118" s="8">
        <f>P116+P114</f>
        <v>227</v>
      </c>
      <c r="Q118" s="8">
        <f>Q116+Q114</f>
        <v>0</v>
      </c>
    </row>
    <row r="119" spans="1:17" ht="13" x14ac:dyDescent="0.15">
      <c r="A119" s="54" t="s">
        <v>64</v>
      </c>
      <c r="B119" s="53"/>
      <c r="C119" s="52"/>
      <c r="D119" s="52"/>
      <c r="E119" s="51"/>
      <c r="F119" s="9">
        <f>F118+F112+F92+F88</f>
        <v>1425</v>
      </c>
      <c r="G119" s="2">
        <f>G118+G112+G92+G88</f>
        <v>46.34</v>
      </c>
      <c r="H119" s="2"/>
      <c r="I119" s="2">
        <f>I118+I112+I92+I88</f>
        <v>67.97</v>
      </c>
      <c r="J119" s="2"/>
      <c r="K119" s="2"/>
      <c r="L119" s="2"/>
      <c r="M119" s="3"/>
      <c r="N119" s="2">
        <f>N118+N112+N92+N88</f>
        <v>193.97000000000003</v>
      </c>
      <c r="O119" s="2"/>
      <c r="P119" s="8">
        <f>P118+P112+P92+P88</f>
        <v>1575.5</v>
      </c>
      <c r="Q119" s="8">
        <f>Q112+Q92+Q88</f>
        <v>23.4</v>
      </c>
    </row>
    <row r="121" spans="1:17" ht="23" x14ac:dyDescent="0.15">
      <c r="E121" s="49" t="s">
        <v>56</v>
      </c>
      <c r="F121" s="49"/>
      <c r="G121" s="49"/>
    </row>
    <row r="122" spans="1:17" ht="16" x14ac:dyDescent="0.15">
      <c r="D122" s="48">
        <v>45741</v>
      </c>
      <c r="E122" s="48"/>
      <c r="F122" s="48"/>
      <c r="G122" s="48"/>
      <c r="H122" s="48"/>
      <c r="I122" s="48"/>
      <c r="J122" s="48"/>
    </row>
    <row r="124" spans="1:17" ht="18" x14ac:dyDescent="0.15">
      <c r="B124" s="47" t="s">
        <v>63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6" spans="1:17" ht="12" x14ac:dyDescent="0.15">
      <c r="A126" s="46" t="s">
        <v>54</v>
      </c>
      <c r="B126" s="46" t="s">
        <v>53</v>
      </c>
      <c r="C126" s="46" t="s">
        <v>52</v>
      </c>
      <c r="D126" s="46"/>
      <c r="E126" s="46"/>
      <c r="F126" s="46" t="s">
        <v>51</v>
      </c>
      <c r="G126" s="46" t="s">
        <v>50</v>
      </c>
      <c r="H126" s="46"/>
      <c r="I126" s="46"/>
      <c r="J126" s="46"/>
      <c r="K126" s="46"/>
      <c r="L126" s="46"/>
      <c r="M126" s="46"/>
      <c r="N126" s="46"/>
      <c r="O126" s="46" t="s">
        <v>49</v>
      </c>
      <c r="P126" s="46"/>
      <c r="Q126" s="46" t="s">
        <v>48</v>
      </c>
    </row>
    <row r="127" spans="1:17" ht="12" x14ac:dyDescent="0.15">
      <c r="A127" s="46"/>
      <c r="B127" s="46"/>
      <c r="C127" s="46"/>
      <c r="D127" s="46"/>
      <c r="E127" s="46"/>
      <c r="F127" s="46"/>
      <c r="G127" s="46" t="s">
        <v>47</v>
      </c>
      <c r="H127" s="46"/>
      <c r="I127" s="46" t="s">
        <v>46</v>
      </c>
      <c r="J127" s="46"/>
      <c r="K127" s="46"/>
      <c r="L127" s="46"/>
      <c r="M127" s="46" t="s">
        <v>45</v>
      </c>
      <c r="N127" s="46"/>
      <c r="O127" s="46"/>
      <c r="P127" s="46"/>
      <c r="Q127" s="46"/>
    </row>
    <row r="128" spans="1:17" ht="14" x14ac:dyDescent="0.15">
      <c r="A128" s="16" t="s">
        <v>44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307</v>
      </c>
      <c r="C129" s="15" t="s">
        <v>43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41</v>
      </c>
      <c r="C131" s="15" t="s">
        <v>40</v>
      </c>
      <c r="D131" s="15"/>
      <c r="E131" s="15"/>
      <c r="F131" s="13">
        <v>30</v>
      </c>
      <c r="G131" s="11">
        <v>2.25</v>
      </c>
      <c r="H131" s="11"/>
      <c r="I131" s="12"/>
      <c r="J131" s="11">
        <v>0.88</v>
      </c>
      <c r="K131" s="11"/>
      <c r="L131" s="11"/>
      <c r="M131" s="11"/>
      <c r="N131" s="11">
        <v>15.4</v>
      </c>
      <c r="O131" s="11"/>
      <c r="P131" s="11">
        <v>78</v>
      </c>
      <c r="Q131" s="11" t="s">
        <v>10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>
        <v>106</v>
      </c>
      <c r="C133" s="15" t="s">
        <v>38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37</v>
      </c>
      <c r="C135" s="15" t="s">
        <v>36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10</v>
      </c>
    </row>
    <row r="136" spans="1:17" x14ac:dyDescent="0.15">
      <c r="A136" s="13"/>
      <c r="B136" s="13"/>
      <c r="C136" s="14" t="s">
        <v>35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34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45">
        <v>1.3</v>
      </c>
    </row>
    <row r="138" spans="1:17" ht="10.5" customHeight="1" x14ac:dyDescent="0.15">
      <c r="A138" s="13"/>
      <c r="B138" s="13"/>
      <c r="C138" s="17" t="s">
        <v>33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45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350</v>
      </c>
      <c r="G139" s="2">
        <f>G137+G135+G133+G131+G129</f>
        <v>21.64</v>
      </c>
      <c r="H139" s="2"/>
      <c r="I139" s="2">
        <f>J137+J135+J133+J131+J129</f>
        <v>29.89</v>
      </c>
      <c r="J139" s="2"/>
      <c r="K139" s="2"/>
      <c r="L139" s="2"/>
      <c r="M139" s="3"/>
      <c r="N139" s="44">
        <f>N137+N135+N133+N131+N129</f>
        <v>42.91</v>
      </c>
      <c r="O139" s="43"/>
      <c r="P139" s="8">
        <f>P137+P135+P133+P131+P129</f>
        <v>524.4</v>
      </c>
      <c r="Q139" s="1">
        <f>Q137+Q135+Q133+Q131+Q129</f>
        <v>1.839</v>
      </c>
    </row>
    <row r="140" spans="1:17" ht="14" x14ac:dyDescent="0.15">
      <c r="A140" s="16" t="s">
        <v>32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118</v>
      </c>
      <c r="C141" s="18" t="s">
        <v>31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21">
        <v>2013</v>
      </c>
      <c r="B145" s="21">
        <v>68</v>
      </c>
      <c r="C145" s="42" t="s">
        <v>29</v>
      </c>
      <c r="D145" s="23"/>
      <c r="E145" s="23"/>
      <c r="F145" s="21">
        <v>40</v>
      </c>
      <c r="G145" s="19">
        <v>2.08</v>
      </c>
      <c r="H145" s="19"/>
      <c r="I145" s="20"/>
      <c r="J145" s="19">
        <v>5.08</v>
      </c>
      <c r="K145" s="19"/>
      <c r="L145" s="19"/>
      <c r="M145" s="19"/>
      <c r="N145" s="19">
        <v>4.12</v>
      </c>
      <c r="O145" s="19"/>
      <c r="P145" s="19">
        <v>70.3</v>
      </c>
      <c r="Q145" s="19">
        <v>3.56</v>
      </c>
    </row>
    <row r="146" spans="1:17" ht="10.5" customHeight="1" x14ac:dyDescent="0.15">
      <c r="A146" s="21"/>
      <c r="B146" s="21"/>
      <c r="C146" s="41" t="s">
        <v>28</v>
      </c>
      <c r="D146" s="22"/>
      <c r="E146" s="22"/>
      <c r="F146" s="21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</row>
    <row r="147" spans="1:17" ht="12" customHeight="1" x14ac:dyDescent="0.15">
      <c r="A147" s="13" t="s">
        <v>13</v>
      </c>
      <c r="B147" s="13">
        <v>139</v>
      </c>
      <c r="C147" s="18" t="s">
        <v>27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40" t="s">
        <v>26</v>
      </c>
      <c r="D148" s="40"/>
      <c r="E148" s="40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6" t="s">
        <v>13</v>
      </c>
      <c r="B149" s="36" t="s">
        <v>25</v>
      </c>
      <c r="C149" s="39" t="s">
        <v>24</v>
      </c>
      <c r="D149" s="38"/>
      <c r="E149" s="37"/>
      <c r="F149" s="36">
        <v>6</v>
      </c>
      <c r="G149" s="34">
        <v>0.16</v>
      </c>
      <c r="H149" s="33"/>
      <c r="I149" s="28"/>
      <c r="J149" s="34">
        <v>0.09</v>
      </c>
      <c r="K149" s="35"/>
      <c r="L149" s="35"/>
      <c r="M149" s="33"/>
      <c r="N149" s="34">
        <v>0.22</v>
      </c>
      <c r="O149" s="33"/>
      <c r="P149" s="32">
        <v>9.7200000000000006</v>
      </c>
      <c r="Q149" s="32">
        <v>0.02</v>
      </c>
    </row>
    <row r="150" spans="1:17" ht="18" customHeight="1" x14ac:dyDescent="0.15">
      <c r="A150" s="29"/>
      <c r="B150" s="29"/>
      <c r="C150" s="31" t="s">
        <v>23</v>
      </c>
      <c r="D150" s="14"/>
      <c r="E150" s="30"/>
      <c r="F150" s="29"/>
      <c r="G150" s="26"/>
      <c r="H150" s="25"/>
      <c r="I150" s="28"/>
      <c r="J150" s="26"/>
      <c r="K150" s="27"/>
      <c r="L150" s="27"/>
      <c r="M150" s="25"/>
      <c r="N150" s="26"/>
      <c r="O150" s="25"/>
      <c r="P150" s="24"/>
      <c r="Q150" s="24"/>
    </row>
    <row r="151" spans="1:17" ht="12" customHeight="1" x14ac:dyDescent="0.15">
      <c r="A151" s="21">
        <v>2021</v>
      </c>
      <c r="B151" s="21">
        <v>341</v>
      </c>
      <c r="C151" s="23" t="s">
        <v>22</v>
      </c>
      <c r="D151" s="23"/>
      <c r="E151" s="23"/>
      <c r="F151" s="21">
        <v>60</v>
      </c>
      <c r="G151" s="19">
        <v>9.6</v>
      </c>
      <c r="H151" s="19"/>
      <c r="I151" s="20"/>
      <c r="J151" s="19">
        <v>9.3000000000000007</v>
      </c>
      <c r="K151" s="19"/>
      <c r="L151" s="19"/>
      <c r="M151" s="19"/>
      <c r="N151" s="19">
        <v>7.2</v>
      </c>
      <c r="O151" s="19"/>
      <c r="P151" s="19">
        <v>151.80000000000001</v>
      </c>
      <c r="Q151" s="19">
        <v>0</v>
      </c>
    </row>
    <row r="152" spans="1:17" ht="10.5" customHeight="1" x14ac:dyDescent="0.15">
      <c r="A152" s="21"/>
      <c r="B152" s="21"/>
      <c r="C152" s="22" t="s">
        <v>21</v>
      </c>
      <c r="D152" s="22"/>
      <c r="E152" s="22"/>
      <c r="F152" s="21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</row>
    <row r="153" spans="1:17" ht="10.5" customHeight="1" x14ac:dyDescent="0.15">
      <c r="A153" s="13">
        <v>2013</v>
      </c>
      <c r="B153" s="13">
        <v>419</v>
      </c>
      <c r="C153" s="18" t="s">
        <v>20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0.5" customHeight="1" x14ac:dyDescent="0.15">
      <c r="A154" s="13"/>
      <c r="B154" s="13"/>
      <c r="C154" s="17" t="s">
        <v>19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13</v>
      </c>
      <c r="B155" s="13">
        <v>462</v>
      </c>
      <c r="C155" s="15" t="s">
        <v>18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10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10</v>
      </c>
    </row>
    <row r="160" spans="1:17" x14ac:dyDescent="0.15">
      <c r="A160" s="13"/>
      <c r="B160" s="13"/>
      <c r="C160" s="14" t="s">
        <v>9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8</v>
      </c>
      <c r="D161" s="15"/>
      <c r="E161" s="15"/>
      <c r="F161" s="13" t="s">
        <v>7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576</v>
      </c>
      <c r="G163" s="2">
        <f>G161+G159+G157+G155+G153+G151+G149+G147+G145</f>
        <v>18.5</v>
      </c>
      <c r="H163" s="2"/>
      <c r="I163" s="2">
        <f>J161+J159+J157+J155+J153+J151+J149+J147+J145</f>
        <v>23.450000000000003</v>
      </c>
      <c r="J163" s="2"/>
      <c r="K163" s="2"/>
      <c r="L163" s="2"/>
      <c r="M163" s="3"/>
      <c r="N163" s="2">
        <f>N161+N159+N157+N155+N153+N151+N149+N147+N145</f>
        <v>80.06</v>
      </c>
      <c r="O163" s="2"/>
      <c r="P163" s="8">
        <f>P161+P159+P157+P155+P153+P151+P149+P147+P145</f>
        <v>613.41999999999996</v>
      </c>
      <c r="Q163" s="8">
        <f>Q161+Q159+Q157+Q155+Q153+Q151+Q147+Q145</f>
        <v>9.17</v>
      </c>
    </row>
    <row r="164" spans="1:17" ht="14" x14ac:dyDescent="0.15">
      <c r="A164" s="16" t="s">
        <v>5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4</v>
      </c>
      <c r="D165" s="15"/>
      <c r="E165" s="15"/>
      <c r="F165" s="13">
        <v>180</v>
      </c>
      <c r="G165" s="11">
        <v>1.3</v>
      </c>
      <c r="H165" s="11"/>
      <c r="I165" s="12"/>
      <c r="J165" s="11">
        <v>0</v>
      </c>
      <c r="K165" s="11"/>
      <c r="L165" s="11"/>
      <c r="M165" s="11"/>
      <c r="N165" s="11">
        <v>26</v>
      </c>
      <c r="O165" s="11"/>
      <c r="P165" s="11">
        <v>110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25</v>
      </c>
      <c r="G167" s="11">
        <v>0.56999999999999995</v>
      </c>
      <c r="H167" s="11"/>
      <c r="I167" s="12"/>
      <c r="J167" s="11">
        <v>0.83</v>
      </c>
      <c r="K167" s="11"/>
      <c r="L167" s="11"/>
      <c r="M167" s="11"/>
      <c r="N167" s="11">
        <v>13.6</v>
      </c>
      <c r="O167" s="11"/>
      <c r="P167" s="11">
        <v>87.5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205</v>
      </c>
      <c r="G169" s="2">
        <f>G167+G165</f>
        <v>1.87</v>
      </c>
      <c r="H169" s="2"/>
      <c r="I169" s="2">
        <f>J167+J165</f>
        <v>0.83</v>
      </c>
      <c r="J169" s="2"/>
      <c r="K169" s="2"/>
      <c r="L169" s="2"/>
      <c r="M169" s="3"/>
      <c r="N169" s="2">
        <f>N167+N165</f>
        <v>39.6</v>
      </c>
      <c r="O169" s="2"/>
      <c r="P169" s="8">
        <f>P167+P165</f>
        <v>197.5</v>
      </c>
      <c r="Q169" s="8">
        <f>Q167+Q165</f>
        <v>0</v>
      </c>
    </row>
    <row r="170" spans="1:17" ht="14" x14ac:dyDescent="0.15">
      <c r="A170" s="16" t="s">
        <v>62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13</v>
      </c>
      <c r="B171" s="13">
        <v>266</v>
      </c>
      <c r="C171" s="15" t="s">
        <v>61</v>
      </c>
      <c r="D171" s="15"/>
      <c r="E171" s="15"/>
      <c r="F171" s="13">
        <v>200</v>
      </c>
      <c r="G171" s="11">
        <v>5.3</v>
      </c>
      <c r="H171" s="11"/>
      <c r="I171" s="12"/>
      <c r="J171" s="11">
        <v>11.7</v>
      </c>
      <c r="K171" s="11"/>
      <c r="L171" s="11"/>
      <c r="M171" s="11"/>
      <c r="N171" s="11">
        <v>25</v>
      </c>
      <c r="O171" s="11"/>
      <c r="P171" s="11">
        <v>26.2</v>
      </c>
      <c r="Q171" s="11">
        <v>1.3</v>
      </c>
    </row>
    <row r="172" spans="1:17" ht="10.5" customHeight="1" x14ac:dyDescent="0.15">
      <c r="A172" s="13"/>
      <c r="B172" s="13"/>
      <c r="C172" s="50" t="s">
        <v>60</v>
      </c>
      <c r="D172" s="50"/>
      <c r="E172" s="50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41</v>
      </c>
      <c r="C173" s="15" t="s">
        <v>40</v>
      </c>
      <c r="D173" s="15"/>
      <c r="E173" s="15"/>
      <c r="F173" s="13">
        <v>20</v>
      </c>
      <c r="G173" s="11">
        <v>1.5</v>
      </c>
      <c r="H173" s="11"/>
      <c r="I173" s="12"/>
      <c r="J173" s="11">
        <v>0.5</v>
      </c>
      <c r="K173" s="11"/>
      <c r="L173" s="11"/>
      <c r="M173" s="11"/>
      <c r="N173" s="11">
        <v>10.3</v>
      </c>
      <c r="O173" s="11"/>
      <c r="P173" s="11">
        <v>52</v>
      </c>
      <c r="Q173" s="11" t="s">
        <v>10</v>
      </c>
    </row>
    <row r="174" spans="1:17" x14ac:dyDescent="0.15">
      <c r="A174" s="13"/>
      <c r="B174" s="13"/>
      <c r="C174" s="14" t="s">
        <v>39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59</v>
      </c>
      <c r="C175" s="15" t="s">
        <v>58</v>
      </c>
      <c r="D175" s="15"/>
      <c r="E175" s="15"/>
      <c r="F175" s="13">
        <v>180</v>
      </c>
      <c r="G175" s="11">
        <v>0.09</v>
      </c>
      <c r="H175" s="11"/>
      <c r="I175" s="12"/>
      <c r="J175" s="11">
        <v>0</v>
      </c>
      <c r="K175" s="11"/>
      <c r="L175" s="11"/>
      <c r="M175" s="11"/>
      <c r="N175" s="11">
        <v>13.5</v>
      </c>
      <c r="O175" s="11"/>
      <c r="P175" s="11">
        <v>54</v>
      </c>
      <c r="Q175" s="11" t="s">
        <v>10</v>
      </c>
    </row>
    <row r="176" spans="1:17" ht="10.5" customHeight="1" x14ac:dyDescent="0.15">
      <c r="A176" s="13"/>
      <c r="B176" s="13"/>
      <c r="C176" s="14" t="s">
        <v>57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400</v>
      </c>
      <c r="G177" s="2">
        <f>G175+G173+G171</f>
        <v>6.89</v>
      </c>
      <c r="H177" s="2"/>
      <c r="I177" s="2">
        <f>J175+J173+J171</f>
        <v>12.2</v>
      </c>
      <c r="J177" s="2"/>
      <c r="K177" s="2"/>
      <c r="L177" s="2"/>
      <c r="M177" s="3"/>
      <c r="N177" s="2">
        <f>N175+N173+N171</f>
        <v>48.8</v>
      </c>
      <c r="O177" s="2"/>
      <c r="P177" s="8">
        <f>P175+P173+P171</f>
        <v>132.19999999999999</v>
      </c>
      <c r="Q177" s="8">
        <f>Q175+Q173+Q171</f>
        <v>1.3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1631</v>
      </c>
      <c r="G178" s="2">
        <f>G177+G169+G163+G143+G139</f>
        <v>49.3</v>
      </c>
      <c r="H178" s="2"/>
      <c r="I178" s="2">
        <f>I177+I169+I163+I143+I139</f>
        <v>66.77000000000001</v>
      </c>
      <c r="J178" s="2"/>
      <c r="K178" s="2"/>
      <c r="L178" s="2"/>
      <c r="M178" s="3"/>
      <c r="N178" s="2">
        <f>N177+N169+N163+N143+N139</f>
        <v>221.17000000000002</v>
      </c>
      <c r="O178" s="2"/>
      <c r="P178" s="1">
        <f>P177+P169+P163+P143+P139</f>
        <v>1514.52</v>
      </c>
      <c r="Q178" s="1">
        <f>Q177+Q169+Q163+Q143+Q139</f>
        <v>22.308999999999997</v>
      </c>
    </row>
    <row r="180" spans="1:17" ht="23" x14ac:dyDescent="0.15">
      <c r="E180" s="49" t="s">
        <v>56</v>
      </c>
      <c r="F180" s="49"/>
      <c r="G180" s="49"/>
    </row>
    <row r="181" spans="1:17" ht="16" x14ac:dyDescent="0.15">
      <c r="D181" s="48">
        <v>45741</v>
      </c>
      <c r="E181" s="48"/>
      <c r="F181" s="48"/>
      <c r="G181" s="48"/>
      <c r="H181" s="48"/>
      <c r="I181" s="48"/>
      <c r="J181" s="48"/>
    </row>
    <row r="183" spans="1:17" ht="18" x14ac:dyDescent="0.15">
      <c r="B183" s="47" t="s">
        <v>55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5" spans="1:17" ht="12" x14ac:dyDescent="0.15">
      <c r="A185" s="46" t="s">
        <v>54</v>
      </c>
      <c r="B185" s="46" t="s">
        <v>53</v>
      </c>
      <c r="C185" s="46" t="s">
        <v>52</v>
      </c>
      <c r="D185" s="46"/>
      <c r="E185" s="46"/>
      <c r="F185" s="46" t="s">
        <v>51</v>
      </c>
      <c r="G185" s="46" t="s">
        <v>50</v>
      </c>
      <c r="H185" s="46"/>
      <c r="I185" s="46"/>
      <c r="J185" s="46"/>
      <c r="K185" s="46"/>
      <c r="L185" s="46"/>
      <c r="M185" s="46"/>
      <c r="N185" s="46"/>
      <c r="O185" s="46" t="s">
        <v>49</v>
      </c>
      <c r="P185" s="46"/>
      <c r="Q185" s="46" t="s">
        <v>48</v>
      </c>
    </row>
    <row r="186" spans="1:17" ht="12" x14ac:dyDescent="0.15">
      <c r="A186" s="46"/>
      <c r="B186" s="46"/>
      <c r="C186" s="46"/>
      <c r="D186" s="46"/>
      <c r="E186" s="46"/>
      <c r="F186" s="46"/>
      <c r="G186" s="46" t="s">
        <v>47</v>
      </c>
      <c r="H186" s="46"/>
      <c r="I186" s="46" t="s">
        <v>46</v>
      </c>
      <c r="J186" s="46"/>
      <c r="K186" s="46"/>
      <c r="L186" s="46"/>
      <c r="M186" s="46" t="s">
        <v>45</v>
      </c>
      <c r="N186" s="46"/>
      <c r="O186" s="46"/>
      <c r="P186" s="46"/>
      <c r="Q186" s="46"/>
    </row>
    <row r="187" spans="1:17" ht="14" x14ac:dyDescent="0.15">
      <c r="A187" s="16" t="s">
        <v>44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307</v>
      </c>
      <c r="C188" s="15" t="s">
        <v>43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41</v>
      </c>
      <c r="C190" s="15" t="s">
        <v>40</v>
      </c>
      <c r="D190" s="15"/>
      <c r="E190" s="15"/>
      <c r="F190" s="13">
        <v>30</v>
      </c>
      <c r="G190" s="11">
        <v>2.25</v>
      </c>
      <c r="H190" s="11"/>
      <c r="I190" s="12"/>
      <c r="J190" s="11">
        <v>0.88</v>
      </c>
      <c r="K190" s="11"/>
      <c r="L190" s="11"/>
      <c r="M190" s="11"/>
      <c r="N190" s="11">
        <v>15.4</v>
      </c>
      <c r="O190" s="11"/>
      <c r="P190" s="11">
        <v>78</v>
      </c>
      <c r="Q190" s="11" t="s">
        <v>10</v>
      </c>
    </row>
    <row r="191" spans="1:17" ht="10.5" customHeight="1" x14ac:dyDescent="0.15">
      <c r="A191" s="13"/>
      <c r="B191" s="13"/>
      <c r="C191" s="14" t="s">
        <v>39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13</v>
      </c>
      <c r="B192" s="13">
        <v>106</v>
      </c>
      <c r="C192" s="15" t="s">
        <v>38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37</v>
      </c>
      <c r="C194" s="15" t="s">
        <v>36</v>
      </c>
      <c r="D194" s="15"/>
      <c r="E194" s="15"/>
      <c r="F194" s="13">
        <v>3</v>
      </c>
      <c r="G194" s="11">
        <v>0.02</v>
      </c>
      <c r="H194" s="11"/>
      <c r="I194" s="12"/>
      <c r="J194" s="11">
        <v>2.48</v>
      </c>
      <c r="K194" s="11"/>
      <c r="L194" s="11"/>
      <c r="M194" s="11"/>
      <c r="N194" s="11">
        <v>0.02</v>
      </c>
      <c r="O194" s="11"/>
      <c r="P194" s="11">
        <v>22.4</v>
      </c>
      <c r="Q194" s="11" t="s">
        <v>10</v>
      </c>
    </row>
    <row r="195" spans="1:17" ht="10.5" customHeight="1" x14ac:dyDescent="0.15">
      <c r="A195" s="13"/>
      <c r="B195" s="13"/>
      <c r="C195" s="14" t="s">
        <v>35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34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45">
        <v>1.3</v>
      </c>
    </row>
    <row r="197" spans="1:17" ht="10.5" customHeight="1" x14ac:dyDescent="0.15">
      <c r="A197" s="13"/>
      <c r="B197" s="13"/>
      <c r="C197" s="17" t="s">
        <v>33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45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343</v>
      </c>
      <c r="G198" s="2">
        <f>G196+G194+G190+G188</f>
        <v>19.850000000000001</v>
      </c>
      <c r="H198" s="2"/>
      <c r="I198" s="2">
        <f>J196+J194+J190+J188</f>
        <v>28.06</v>
      </c>
      <c r="J198" s="2"/>
      <c r="K198" s="2"/>
      <c r="L198" s="2"/>
      <c r="M198" s="3"/>
      <c r="N198" s="44">
        <f>N196+N194+N190+N188</f>
        <v>42.91</v>
      </c>
      <c r="O198" s="43"/>
      <c r="P198" s="8">
        <f>P196+P194+P190+P188</f>
        <v>500.4</v>
      </c>
      <c r="Q198" s="8">
        <f>Q196+Q194+Q190+Q188</f>
        <v>1.79</v>
      </c>
    </row>
    <row r="199" spans="1:17" ht="14" x14ac:dyDescent="0.15">
      <c r="A199" s="16" t="s">
        <v>32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118</v>
      </c>
      <c r="C200" s="18" t="s">
        <v>31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21">
        <v>2013</v>
      </c>
      <c r="B204" s="21">
        <v>68</v>
      </c>
      <c r="C204" s="42" t="s">
        <v>29</v>
      </c>
      <c r="D204" s="23"/>
      <c r="E204" s="23"/>
      <c r="F204" s="21">
        <v>40</v>
      </c>
      <c r="G204" s="19">
        <v>2.08</v>
      </c>
      <c r="H204" s="19"/>
      <c r="I204" s="20"/>
      <c r="J204" s="19">
        <v>5.08</v>
      </c>
      <c r="K204" s="19"/>
      <c r="L204" s="19"/>
      <c r="M204" s="19"/>
      <c r="N204" s="19">
        <v>4.12</v>
      </c>
      <c r="O204" s="19"/>
      <c r="P204" s="19">
        <v>70.3</v>
      </c>
      <c r="Q204" s="19">
        <v>3.56</v>
      </c>
    </row>
    <row r="205" spans="1:17" ht="10.5" customHeight="1" x14ac:dyDescent="0.15">
      <c r="A205" s="21"/>
      <c r="B205" s="21"/>
      <c r="C205" s="41" t="s">
        <v>28</v>
      </c>
      <c r="D205" s="22"/>
      <c r="E205" s="22"/>
      <c r="F205" s="21"/>
      <c r="G205" s="19"/>
      <c r="H205" s="19"/>
      <c r="I205" s="20"/>
      <c r="J205" s="19"/>
      <c r="K205" s="19"/>
      <c r="L205" s="19"/>
      <c r="M205" s="19"/>
      <c r="N205" s="19"/>
      <c r="O205" s="19"/>
      <c r="P205" s="19"/>
      <c r="Q205" s="19"/>
    </row>
    <row r="206" spans="1:17" ht="12" customHeight="1" x14ac:dyDescent="0.15">
      <c r="A206" s="13" t="s">
        <v>13</v>
      </c>
      <c r="B206" s="13">
        <v>139</v>
      </c>
      <c r="C206" s="18" t="s">
        <v>27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40" t="s">
        <v>26</v>
      </c>
      <c r="D207" s="40"/>
      <c r="E207" s="40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6" t="s">
        <v>13</v>
      </c>
      <c r="B208" s="36" t="s">
        <v>25</v>
      </c>
      <c r="C208" s="39" t="s">
        <v>24</v>
      </c>
      <c r="D208" s="38"/>
      <c r="E208" s="37"/>
      <c r="F208" s="36">
        <v>6</v>
      </c>
      <c r="G208" s="34">
        <v>0.16</v>
      </c>
      <c r="H208" s="33"/>
      <c r="I208" s="28"/>
      <c r="J208" s="34">
        <v>0.09</v>
      </c>
      <c r="K208" s="35"/>
      <c r="L208" s="35"/>
      <c r="M208" s="33"/>
      <c r="N208" s="34">
        <v>0.22</v>
      </c>
      <c r="O208" s="33"/>
      <c r="P208" s="32">
        <v>9.7200000000000006</v>
      </c>
      <c r="Q208" s="32">
        <v>0.02</v>
      </c>
    </row>
    <row r="209" spans="1:17" ht="10.5" customHeight="1" x14ac:dyDescent="0.15">
      <c r="A209" s="29"/>
      <c r="B209" s="29"/>
      <c r="C209" s="31" t="s">
        <v>23</v>
      </c>
      <c r="D209" s="14"/>
      <c r="E209" s="30"/>
      <c r="F209" s="29"/>
      <c r="G209" s="26"/>
      <c r="H209" s="25"/>
      <c r="I209" s="28"/>
      <c r="J209" s="26"/>
      <c r="K209" s="27"/>
      <c r="L209" s="27"/>
      <c r="M209" s="25"/>
      <c r="N209" s="26"/>
      <c r="O209" s="25"/>
      <c r="P209" s="24"/>
      <c r="Q209" s="24"/>
    </row>
    <row r="210" spans="1:17" ht="10.5" customHeight="1" x14ac:dyDescent="0.15">
      <c r="A210" s="21">
        <v>2021</v>
      </c>
      <c r="B210" s="21">
        <v>341</v>
      </c>
      <c r="C210" s="23" t="s">
        <v>22</v>
      </c>
      <c r="D210" s="23"/>
      <c r="E210" s="23"/>
      <c r="F210" s="21">
        <v>60</v>
      </c>
      <c r="G210" s="19">
        <v>9.6</v>
      </c>
      <c r="H210" s="19"/>
      <c r="I210" s="20"/>
      <c r="J210" s="19">
        <v>9.3000000000000007</v>
      </c>
      <c r="K210" s="19"/>
      <c r="L210" s="19"/>
      <c r="M210" s="19"/>
      <c r="N210" s="19">
        <v>7.2</v>
      </c>
      <c r="O210" s="19"/>
      <c r="P210" s="19">
        <v>151.80000000000001</v>
      </c>
      <c r="Q210" s="19">
        <v>0</v>
      </c>
    </row>
    <row r="211" spans="1:17" ht="10.5" customHeight="1" x14ac:dyDescent="0.15">
      <c r="A211" s="21"/>
      <c r="B211" s="21"/>
      <c r="C211" s="22" t="s">
        <v>21</v>
      </c>
      <c r="D211" s="22"/>
      <c r="E211" s="22"/>
      <c r="F211" s="21"/>
      <c r="G211" s="19"/>
      <c r="H211" s="19"/>
      <c r="I211" s="20"/>
      <c r="J211" s="19"/>
      <c r="K211" s="19"/>
      <c r="L211" s="19"/>
      <c r="M211" s="19"/>
      <c r="N211" s="19"/>
      <c r="O211" s="19"/>
      <c r="P211" s="19"/>
      <c r="Q211" s="19"/>
    </row>
    <row r="212" spans="1:17" ht="10.5" customHeight="1" x14ac:dyDescent="0.15">
      <c r="A212" s="13">
        <v>2013</v>
      </c>
      <c r="B212" s="13">
        <v>419</v>
      </c>
      <c r="C212" s="18" t="s">
        <v>20</v>
      </c>
      <c r="D212" s="15"/>
      <c r="E212" s="15"/>
      <c r="F212" s="13">
        <v>100</v>
      </c>
      <c r="G212" s="11">
        <v>2.46</v>
      </c>
      <c r="H212" s="11"/>
      <c r="I212" s="12"/>
      <c r="J212" s="11">
        <v>4.05</v>
      </c>
      <c r="K212" s="11"/>
      <c r="L212" s="11"/>
      <c r="M212" s="11"/>
      <c r="N212" s="11">
        <v>22.54</v>
      </c>
      <c r="O212" s="11"/>
      <c r="P212" s="11">
        <v>136.4</v>
      </c>
      <c r="Q212" s="11">
        <v>0</v>
      </c>
    </row>
    <row r="213" spans="1:17" ht="10.5" customHeight="1" x14ac:dyDescent="0.15">
      <c r="A213" s="13"/>
      <c r="B213" s="13"/>
      <c r="C213" s="17" t="s">
        <v>19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13</v>
      </c>
      <c r="B214" s="13">
        <v>462</v>
      </c>
      <c r="C214" s="15" t="s">
        <v>18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10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10</v>
      </c>
    </row>
    <row r="219" spans="1:17" ht="10.5" customHeight="1" x14ac:dyDescent="0.15">
      <c r="A219" s="13"/>
      <c r="B219" s="13"/>
      <c r="C219" s="14" t="s">
        <v>9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8</v>
      </c>
      <c r="D220" s="15"/>
      <c r="E220" s="15"/>
      <c r="F220" s="13" t="s">
        <v>7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6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576</v>
      </c>
      <c r="G222" s="2">
        <f>G220+G218+G216+G214+G212+G210+G208+G206+G204</f>
        <v>18.5</v>
      </c>
      <c r="H222" s="2"/>
      <c r="I222" s="2">
        <f>J220+J218+J216+J214+J212+J210+J208+J206+J204</f>
        <v>23.450000000000003</v>
      </c>
      <c r="J222" s="2"/>
      <c r="K222" s="2"/>
      <c r="L222" s="2"/>
      <c r="M222" s="3"/>
      <c r="N222" s="2">
        <f>N220+N218+N216+N214+N212+N210+N208+N206+N204</f>
        <v>80.06</v>
      </c>
      <c r="O222" s="2"/>
      <c r="P222" s="8">
        <f>P220+P218+P216+P214+P212+P210+P208+P206+P204</f>
        <v>613.41999999999996</v>
      </c>
      <c r="Q222" s="8">
        <f>Q220+Q218+Q216+Q210+Q206+Q204</f>
        <v>8.57</v>
      </c>
    </row>
    <row r="223" spans="1:17" ht="14" x14ac:dyDescent="0.15">
      <c r="A223" s="16" t="s">
        <v>5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4</v>
      </c>
      <c r="D224" s="15"/>
      <c r="E224" s="15"/>
      <c r="F224" s="13">
        <v>180</v>
      </c>
      <c r="G224" s="11">
        <v>1.3</v>
      </c>
      <c r="H224" s="11"/>
      <c r="I224" s="12"/>
      <c r="J224" s="11">
        <v>0</v>
      </c>
      <c r="K224" s="11"/>
      <c r="L224" s="11"/>
      <c r="M224" s="11"/>
      <c r="N224" s="11">
        <v>26</v>
      </c>
      <c r="O224" s="11"/>
      <c r="P224" s="11">
        <v>110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25</v>
      </c>
      <c r="G226" s="11">
        <v>0.56999999999999995</v>
      </c>
      <c r="H226" s="11"/>
      <c r="I226" s="12"/>
      <c r="J226" s="11">
        <v>0.83</v>
      </c>
      <c r="K226" s="11"/>
      <c r="L226" s="11"/>
      <c r="M226" s="11"/>
      <c r="N226" s="11">
        <v>13.6</v>
      </c>
      <c r="O226" s="11"/>
      <c r="P226" s="11">
        <v>87.5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205</v>
      </c>
      <c r="G228" s="2">
        <f>G226+G224</f>
        <v>1.87</v>
      </c>
      <c r="H228" s="2"/>
      <c r="I228" s="2">
        <f>J226+J224</f>
        <v>0.83</v>
      </c>
      <c r="J228" s="2"/>
      <c r="K228" s="2"/>
      <c r="L228" s="2"/>
      <c r="M228" s="3"/>
      <c r="N228" s="2">
        <f>N226+N224</f>
        <v>39.6</v>
      </c>
      <c r="O228" s="2"/>
      <c r="P228" s="8">
        <f>P226+P224</f>
        <v>197.5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1224</v>
      </c>
      <c r="G229" s="2">
        <f>G228+G222+G202+G198</f>
        <v>40.620000000000005</v>
      </c>
      <c r="H229" s="2"/>
      <c r="I229" s="2">
        <f>I222+I202+I198</f>
        <v>51.91</v>
      </c>
      <c r="J229" s="2"/>
      <c r="K229" s="2"/>
      <c r="L229" s="2"/>
      <c r="M229" s="3"/>
      <c r="N229" s="2">
        <f>N222+N202+N198</f>
        <v>132.76999999999998</v>
      </c>
      <c r="O229" s="2"/>
      <c r="P229" s="1">
        <f>P222+P202+P198</f>
        <v>1160.82</v>
      </c>
      <c r="Q229" s="1">
        <f>Q228+Q222+Q202+Q198</f>
        <v>20.36</v>
      </c>
    </row>
  </sheetData>
  <mergeCells count="982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I46:I47"/>
    <mergeCell ref="Q50:Q51"/>
    <mergeCell ref="C51:E51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I54:L54"/>
    <mergeCell ref="N54:O54"/>
    <mergeCell ref="A55:Q55"/>
    <mergeCell ref="A56:A57"/>
    <mergeCell ref="B56:B57"/>
    <mergeCell ref="C56:E56"/>
    <mergeCell ref="F56:F57"/>
    <mergeCell ref="G56:H57"/>
    <mergeCell ref="I56:I57"/>
    <mergeCell ref="I52:I53"/>
    <mergeCell ref="J52:M53"/>
    <mergeCell ref="N52:O53"/>
    <mergeCell ref="Q60:Q61"/>
    <mergeCell ref="C61:E61"/>
    <mergeCell ref="P52:P53"/>
    <mergeCell ref="Q52:Q53"/>
    <mergeCell ref="C53:E53"/>
    <mergeCell ref="A54:E54"/>
    <mergeCell ref="G54:H54"/>
    <mergeCell ref="G58:H59"/>
    <mergeCell ref="A52:A53"/>
    <mergeCell ref="B52:B53"/>
    <mergeCell ref="C52:E52"/>
    <mergeCell ref="F52:F53"/>
    <mergeCell ref="G52:H53"/>
    <mergeCell ref="C59:E59"/>
    <mergeCell ref="A60:A61"/>
    <mergeCell ref="B60:B61"/>
    <mergeCell ref="C60:E60"/>
    <mergeCell ref="F60:F61"/>
    <mergeCell ref="G60:H61"/>
    <mergeCell ref="A58:A59"/>
    <mergeCell ref="B58:B59"/>
    <mergeCell ref="C58:E58"/>
    <mergeCell ref="F58:F59"/>
    <mergeCell ref="E70:G70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I58:I59"/>
    <mergeCell ref="J58:M59"/>
    <mergeCell ref="N58:O59"/>
    <mergeCell ref="N60:O61"/>
    <mergeCell ref="P60:P61"/>
    <mergeCell ref="L67:R67"/>
    <mergeCell ref="P58:P59"/>
    <mergeCell ref="Q58:Q59"/>
    <mergeCell ref="I60:I61"/>
    <mergeCell ref="J60:M61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D71:J71"/>
    <mergeCell ref="B73:P73"/>
    <mergeCell ref="B63:E63"/>
    <mergeCell ref="G63:H63"/>
    <mergeCell ref="I63:L63"/>
    <mergeCell ref="N63:O63"/>
    <mergeCell ref="L65:R65"/>
    <mergeCell ref="L66:R66"/>
    <mergeCell ref="L68:R68"/>
    <mergeCell ref="L69:R69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Q82:Q83"/>
    <mergeCell ref="I82:I83"/>
    <mergeCell ref="J82:M83"/>
    <mergeCell ref="N82:O83"/>
    <mergeCell ref="A75:A76"/>
    <mergeCell ref="B75:B76"/>
    <mergeCell ref="C75:E76"/>
    <mergeCell ref="F75:F76"/>
    <mergeCell ref="G75:N75"/>
    <mergeCell ref="O75:P76"/>
    <mergeCell ref="P84:P85"/>
    <mergeCell ref="Q84:Q85"/>
    <mergeCell ref="C85:E85"/>
    <mergeCell ref="J80:M81"/>
    <mergeCell ref="N80:O81"/>
    <mergeCell ref="P80:P81"/>
    <mergeCell ref="Q80:Q81"/>
    <mergeCell ref="C81:E81"/>
    <mergeCell ref="I80:I81"/>
    <mergeCell ref="P82:P83"/>
    <mergeCell ref="B86:B87"/>
    <mergeCell ref="C86:E86"/>
    <mergeCell ref="F86:F87"/>
    <mergeCell ref="G86:H87"/>
    <mergeCell ref="I86:I87"/>
    <mergeCell ref="N84:O85"/>
    <mergeCell ref="I84:I85"/>
    <mergeCell ref="J84:M85"/>
    <mergeCell ref="J86:M87"/>
    <mergeCell ref="N86:O87"/>
    <mergeCell ref="P86:P87"/>
    <mergeCell ref="Q86:Q87"/>
    <mergeCell ref="C87:E87"/>
    <mergeCell ref="A88:E88"/>
    <mergeCell ref="G88:H88"/>
    <mergeCell ref="I88:L88"/>
    <mergeCell ref="N88:O88"/>
    <mergeCell ref="A86:A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I94:I95"/>
    <mergeCell ref="J94:M95"/>
    <mergeCell ref="N94:O95"/>
    <mergeCell ref="P94:P95"/>
    <mergeCell ref="Q94:Q95"/>
    <mergeCell ref="C95:E95"/>
    <mergeCell ref="I96:I97"/>
    <mergeCell ref="J96:M97"/>
    <mergeCell ref="N96:O97"/>
    <mergeCell ref="P96:P97"/>
    <mergeCell ref="A93:Q93"/>
    <mergeCell ref="A94:A95"/>
    <mergeCell ref="B94:B95"/>
    <mergeCell ref="C94:E94"/>
    <mergeCell ref="F94:F95"/>
    <mergeCell ref="G94:H95"/>
    <mergeCell ref="J100:M101"/>
    <mergeCell ref="N100:O101"/>
    <mergeCell ref="P100:P101"/>
    <mergeCell ref="Q100:Q101"/>
    <mergeCell ref="C101:E101"/>
    <mergeCell ref="A96:A97"/>
    <mergeCell ref="B96:B97"/>
    <mergeCell ref="C96:E96"/>
    <mergeCell ref="F96:F97"/>
    <mergeCell ref="G96:H97"/>
    <mergeCell ref="P102:P103"/>
    <mergeCell ref="Q102:Q103"/>
    <mergeCell ref="C103:E103"/>
    <mergeCell ref="A104:A105"/>
    <mergeCell ref="Q96:Q97"/>
    <mergeCell ref="C97:E97"/>
    <mergeCell ref="C100:E100"/>
    <mergeCell ref="F100:F101"/>
    <mergeCell ref="G100:H101"/>
    <mergeCell ref="I100:I101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C109:E109"/>
    <mergeCell ref="J106:M107"/>
    <mergeCell ref="A108:A109"/>
    <mergeCell ref="B108:B109"/>
    <mergeCell ref="C108:E108"/>
    <mergeCell ref="F108:F109"/>
    <mergeCell ref="G108:H109"/>
    <mergeCell ref="I108:I109"/>
    <mergeCell ref="A106:A107"/>
    <mergeCell ref="B106:B107"/>
    <mergeCell ref="C106:E106"/>
    <mergeCell ref="F106:F107"/>
    <mergeCell ref="G106:H107"/>
    <mergeCell ref="I106:I107"/>
    <mergeCell ref="A110:A111"/>
    <mergeCell ref="B110:B111"/>
    <mergeCell ref="C110:E110"/>
    <mergeCell ref="F110:F111"/>
    <mergeCell ref="G110:H111"/>
    <mergeCell ref="I110:I111"/>
    <mergeCell ref="I114:I115"/>
    <mergeCell ref="J114:M115"/>
    <mergeCell ref="N114:O115"/>
    <mergeCell ref="P114:P115"/>
    <mergeCell ref="Q110:Q111"/>
    <mergeCell ref="C111:E111"/>
    <mergeCell ref="J110:M111"/>
    <mergeCell ref="N110:O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G116:H117"/>
    <mergeCell ref="I116:I117"/>
    <mergeCell ref="J116:M117"/>
    <mergeCell ref="N116:O117"/>
    <mergeCell ref="A112:E112"/>
    <mergeCell ref="G112:H112"/>
    <mergeCell ref="I112:L112"/>
    <mergeCell ref="N112:O112"/>
    <mergeCell ref="F114:F115"/>
    <mergeCell ref="G114:H115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B119:E119"/>
    <mergeCell ref="G119:H119"/>
    <mergeCell ref="I119:L119"/>
    <mergeCell ref="N119:O119"/>
    <mergeCell ref="E121:G121"/>
    <mergeCell ref="D122:J122"/>
    <mergeCell ref="B124:P124"/>
    <mergeCell ref="A126:A127"/>
    <mergeCell ref="B126:B127"/>
    <mergeCell ref="C126:E127"/>
    <mergeCell ref="F126:F127"/>
    <mergeCell ref="G126:N126"/>
    <mergeCell ref="O126:P127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I131:I132"/>
    <mergeCell ref="I133:I134"/>
    <mergeCell ref="J133:M134"/>
    <mergeCell ref="N133:O134"/>
    <mergeCell ref="P133:P134"/>
    <mergeCell ref="Q133:Q134"/>
    <mergeCell ref="J135:M136"/>
    <mergeCell ref="N135:O136"/>
    <mergeCell ref="P135:P136"/>
    <mergeCell ref="Q135:Q136"/>
    <mergeCell ref="C136:E136"/>
    <mergeCell ref="J131:M132"/>
    <mergeCell ref="N131:O132"/>
    <mergeCell ref="P131:P132"/>
    <mergeCell ref="Q131:Q132"/>
    <mergeCell ref="C132:E132"/>
    <mergeCell ref="B137:B138"/>
    <mergeCell ref="C137:E137"/>
    <mergeCell ref="F137:F138"/>
    <mergeCell ref="G137:H138"/>
    <mergeCell ref="I137:I138"/>
    <mergeCell ref="I135:I136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A137:A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F165:F166"/>
    <mergeCell ref="G165:H166"/>
    <mergeCell ref="J165:M166"/>
    <mergeCell ref="N165:O166"/>
    <mergeCell ref="P165:P166"/>
    <mergeCell ref="Q165:Q166"/>
    <mergeCell ref="C166:E166"/>
    <mergeCell ref="I165:I166"/>
    <mergeCell ref="I167:I168"/>
    <mergeCell ref="J167:M168"/>
    <mergeCell ref="N167:O168"/>
    <mergeCell ref="P167:P168"/>
    <mergeCell ref="Q167:Q168"/>
    <mergeCell ref="C168:E168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Q173:Q174"/>
    <mergeCell ref="C174:E174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O185:P186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P188:P189"/>
    <mergeCell ref="Q188:Q189"/>
    <mergeCell ref="C189:E189"/>
    <mergeCell ref="A192:A193"/>
    <mergeCell ref="B192:B193"/>
    <mergeCell ref="C192:E192"/>
    <mergeCell ref="F192:F193"/>
    <mergeCell ref="G192:H193"/>
    <mergeCell ref="C193:E193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G190:H191"/>
    <mergeCell ref="I190:I191"/>
    <mergeCell ref="I192:I193"/>
    <mergeCell ref="J192:M193"/>
    <mergeCell ref="N192:O193"/>
    <mergeCell ref="P192:P193"/>
    <mergeCell ref="Q192:Q193"/>
    <mergeCell ref="J194:M195"/>
    <mergeCell ref="N194:O195"/>
    <mergeCell ref="P194:P195"/>
    <mergeCell ref="Q194:Q195"/>
    <mergeCell ref="C195:E195"/>
    <mergeCell ref="J190:M191"/>
    <mergeCell ref="N190:O191"/>
    <mergeCell ref="P190:P191"/>
    <mergeCell ref="Q190:Q191"/>
    <mergeCell ref="C191:E191"/>
    <mergeCell ref="B196:B197"/>
    <mergeCell ref="C196:E196"/>
    <mergeCell ref="F196:F197"/>
    <mergeCell ref="G196:H197"/>
    <mergeCell ref="I196:I197"/>
    <mergeCell ref="I194:I195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N204:O205"/>
    <mergeCell ref="P204:P205"/>
    <mergeCell ref="Q204:Q205"/>
    <mergeCell ref="C205:E205"/>
    <mergeCell ref="Q200:Q201"/>
    <mergeCell ref="C201:E201"/>
    <mergeCell ref="A202:E202"/>
    <mergeCell ref="G202:H202"/>
    <mergeCell ref="I202:L202"/>
    <mergeCell ref="N202:O202"/>
    <mergeCell ref="N206:O207"/>
    <mergeCell ref="P206:P207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P210:P211"/>
    <mergeCell ref="Q210:Q211"/>
    <mergeCell ref="C211:E211"/>
    <mergeCell ref="A206:A207"/>
    <mergeCell ref="B206:B207"/>
    <mergeCell ref="C206:E206"/>
    <mergeCell ref="F206:F207"/>
    <mergeCell ref="G206:H207"/>
    <mergeCell ref="I206:I207"/>
    <mergeCell ref="J206:M207"/>
    <mergeCell ref="J216:M217"/>
    <mergeCell ref="N216:O217"/>
    <mergeCell ref="P216:P217"/>
    <mergeCell ref="Q206:Q207"/>
    <mergeCell ref="C207:E207"/>
    <mergeCell ref="A210:A211"/>
    <mergeCell ref="B210:B211"/>
    <mergeCell ref="C210:E210"/>
    <mergeCell ref="F210:F211"/>
    <mergeCell ref="G210:H211"/>
    <mergeCell ref="A216:A217"/>
    <mergeCell ref="B216:B217"/>
    <mergeCell ref="C216:E216"/>
    <mergeCell ref="F216:F217"/>
    <mergeCell ref="G216:H217"/>
    <mergeCell ref="I216:I217"/>
    <mergeCell ref="I218:I219"/>
    <mergeCell ref="J218:M219"/>
    <mergeCell ref="N218:O219"/>
    <mergeCell ref="P218:P219"/>
    <mergeCell ref="Q218:Q219"/>
    <mergeCell ref="C219:E219"/>
    <mergeCell ref="J224:M225"/>
    <mergeCell ref="Q216:Q217"/>
    <mergeCell ref="C217:E217"/>
    <mergeCell ref="A218:A219"/>
    <mergeCell ref="B218:B219"/>
    <mergeCell ref="C218:E218"/>
    <mergeCell ref="F218:F219"/>
    <mergeCell ref="G218:H219"/>
    <mergeCell ref="C220:E220"/>
    <mergeCell ref="F220:F221"/>
    <mergeCell ref="F226:F227"/>
    <mergeCell ref="G226:H227"/>
    <mergeCell ref="I226:I227"/>
    <mergeCell ref="J226:M227"/>
    <mergeCell ref="N226:O227"/>
    <mergeCell ref="A224:A225"/>
    <mergeCell ref="B224:B225"/>
    <mergeCell ref="C224:E224"/>
    <mergeCell ref="F224:F225"/>
    <mergeCell ref="G224:H225"/>
    <mergeCell ref="P226:P227"/>
    <mergeCell ref="Q226:Q227"/>
    <mergeCell ref="C227:E227"/>
    <mergeCell ref="A228:E228"/>
    <mergeCell ref="G228:H228"/>
    <mergeCell ref="I228:L228"/>
    <mergeCell ref="N228:O228"/>
    <mergeCell ref="A226:A227"/>
    <mergeCell ref="B226:B227"/>
    <mergeCell ref="C226:E226"/>
    <mergeCell ref="J220:M221"/>
    <mergeCell ref="N220:O221"/>
    <mergeCell ref="P220:P221"/>
    <mergeCell ref="Q220:Q221"/>
    <mergeCell ref="C221:E221"/>
    <mergeCell ref="A220:A221"/>
    <mergeCell ref="B220:B221"/>
    <mergeCell ref="G220:H221"/>
    <mergeCell ref="I220:I221"/>
    <mergeCell ref="A223:Q223"/>
    <mergeCell ref="N224:O225"/>
    <mergeCell ref="P224:P225"/>
    <mergeCell ref="A222:E222"/>
    <mergeCell ref="G222:H222"/>
    <mergeCell ref="I222:L222"/>
    <mergeCell ref="N222:O222"/>
    <mergeCell ref="Q224:Q225"/>
    <mergeCell ref="C225:E225"/>
    <mergeCell ref="I224:I225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I151:I152"/>
    <mergeCell ref="J151:M152"/>
    <mergeCell ref="A157:A158"/>
    <mergeCell ref="B157:B158"/>
    <mergeCell ref="C157:E157"/>
    <mergeCell ref="F157:F158"/>
    <mergeCell ref="G157:H158"/>
    <mergeCell ref="N151:O152"/>
    <mergeCell ref="I157:I158"/>
    <mergeCell ref="J157:M158"/>
    <mergeCell ref="N157:O158"/>
    <mergeCell ref="P157:P158"/>
    <mergeCell ref="Q157:Q158"/>
    <mergeCell ref="C158:E15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J212:M213"/>
    <mergeCell ref="N212:O213"/>
    <mergeCell ref="P212:P213"/>
    <mergeCell ref="I161:I162"/>
    <mergeCell ref="J161:M162"/>
    <mergeCell ref="N161:O162"/>
    <mergeCell ref="P161:P162"/>
    <mergeCell ref="I210:I211"/>
    <mergeCell ref="J210:M211"/>
    <mergeCell ref="N210:O211"/>
    <mergeCell ref="A212:A213"/>
    <mergeCell ref="B212:B213"/>
    <mergeCell ref="C212:E212"/>
    <mergeCell ref="F212:F213"/>
    <mergeCell ref="G212:H213"/>
    <mergeCell ref="I212:I213"/>
    <mergeCell ref="I214:I215"/>
    <mergeCell ref="J214:M215"/>
    <mergeCell ref="N214:O215"/>
    <mergeCell ref="P214:P215"/>
    <mergeCell ref="Q214:Q215"/>
    <mergeCell ref="C215:E215"/>
    <mergeCell ref="J155:M156"/>
    <mergeCell ref="N155:O156"/>
    <mergeCell ref="P155:P156"/>
    <mergeCell ref="Q212:Q213"/>
    <mergeCell ref="C213:E213"/>
    <mergeCell ref="A214:A215"/>
    <mergeCell ref="B214:B215"/>
    <mergeCell ref="C214:E214"/>
    <mergeCell ref="F214:F215"/>
    <mergeCell ref="G214:H215"/>
    <mergeCell ref="I153:I154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P104:P105"/>
    <mergeCell ref="Q104:Q105"/>
    <mergeCell ref="C105:E105"/>
    <mergeCell ref="Q155:Q156"/>
    <mergeCell ref="C156:E156"/>
    <mergeCell ref="A153:A154"/>
    <mergeCell ref="B153:B154"/>
    <mergeCell ref="C153:E153"/>
    <mergeCell ref="F153:F154"/>
    <mergeCell ref="G153:H154"/>
    <mergeCell ref="J40:M41"/>
    <mergeCell ref="N40:O41"/>
    <mergeCell ref="P40:P41"/>
    <mergeCell ref="B104:B105"/>
    <mergeCell ref="C104:E104"/>
    <mergeCell ref="F104:F105"/>
    <mergeCell ref="G104:H105"/>
    <mergeCell ref="I104:I105"/>
    <mergeCell ref="J104:M105"/>
    <mergeCell ref="N104:O105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J34:M35"/>
    <mergeCell ref="N34:O35"/>
    <mergeCell ref="P34:P35"/>
    <mergeCell ref="Q38:Q39"/>
    <mergeCell ref="C39:E39"/>
    <mergeCell ref="Q40:Q41"/>
    <mergeCell ref="C41:E41"/>
    <mergeCell ref="J38:M39"/>
    <mergeCell ref="N38:O39"/>
    <mergeCell ref="P38:P39"/>
    <mergeCell ref="A34:A35"/>
    <mergeCell ref="B34:B35"/>
    <mergeCell ref="C34:E34"/>
    <mergeCell ref="F34:F35"/>
    <mergeCell ref="G34:H35"/>
    <mergeCell ref="I34:I35"/>
    <mergeCell ref="A98:A99"/>
    <mergeCell ref="B98:B99"/>
    <mergeCell ref="C98:E98"/>
    <mergeCell ref="F98:F99"/>
    <mergeCell ref="G98:H99"/>
    <mergeCell ref="I98:I99"/>
    <mergeCell ref="C99:E99"/>
    <mergeCell ref="N149:O150"/>
    <mergeCell ref="P149:P150"/>
    <mergeCell ref="Q153:Q154"/>
    <mergeCell ref="C154:E154"/>
    <mergeCell ref="Q34:Q35"/>
    <mergeCell ref="C35:E35"/>
    <mergeCell ref="J98:M99"/>
    <mergeCell ref="N98:O99"/>
    <mergeCell ref="P98:P99"/>
    <mergeCell ref="Q98:Q9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I149:I150"/>
    <mergeCell ref="J149:M150"/>
    <mergeCell ref="Q149:Q150"/>
    <mergeCell ref="C150:E150"/>
    <mergeCell ref="A208:A209"/>
    <mergeCell ref="B208:B209"/>
    <mergeCell ref="C208:E208"/>
    <mergeCell ref="F208:F209"/>
    <mergeCell ref="G208:H209"/>
    <mergeCell ref="I208:I209"/>
    <mergeCell ref="J208:M209"/>
    <mergeCell ref="N208:O20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2026-06-16T07:53:00Z</dcterms:created>
  <dcterms:modified xsi:type="dcterms:W3CDTF">2026-06-16T07:53:07Z</dcterms:modified>
</cp:coreProperties>
</file>