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76778737-FA76-8543-8E7A-D5A8585A40A3}" xr6:coauthVersionLast="47" xr6:coauthVersionMax="47" xr10:uidLastSave="{00000000-0000-0000-0000-000000000000}"/>
  <bookViews>
    <workbookView xWindow="0" yWindow="0" windowWidth="28800" windowHeight="18000" xr2:uid="{2EF1CDC9-D8C5-D347-B3D4-98DC5F5D01AB}"/>
  </bookViews>
  <sheets>
    <sheet name="10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7" i="1" s="1"/>
  <c r="G26" i="1"/>
  <c r="I26" i="1"/>
  <c r="N26" i="1"/>
  <c r="P26" i="1"/>
  <c r="Q26" i="1"/>
  <c r="F42" i="1"/>
  <c r="G42" i="1"/>
  <c r="I42" i="1"/>
  <c r="N42" i="1"/>
  <c r="P42" i="1"/>
  <c r="Q42" i="1"/>
  <c r="F48" i="1"/>
  <c r="G48" i="1"/>
  <c r="I48" i="1"/>
  <c r="N48" i="1"/>
  <c r="N57" i="1" s="1"/>
  <c r="P48" i="1"/>
  <c r="P57" i="1" s="1"/>
  <c r="Q48" i="1"/>
  <c r="F56" i="1"/>
  <c r="G56" i="1"/>
  <c r="G57" i="1" s="1"/>
  <c r="I56" i="1"/>
  <c r="I57" i="1" s="1"/>
  <c r="N56" i="1"/>
  <c r="P56" i="1"/>
  <c r="Q56" i="1"/>
  <c r="Q57" i="1" s="1"/>
  <c r="F80" i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Q107" i="1" s="1"/>
  <c r="F106" i="1"/>
  <c r="F107" i="1" s="1"/>
  <c r="G106" i="1"/>
  <c r="I106" i="1"/>
  <c r="N106" i="1"/>
  <c r="N107" i="1" s="1"/>
  <c r="P106" i="1"/>
  <c r="P107" i="1" s="1"/>
  <c r="Q106" i="1"/>
  <c r="G107" i="1"/>
  <c r="I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G145" i="1"/>
  <c r="I145" i="1"/>
  <c r="F151" i="1"/>
  <c r="G151" i="1"/>
  <c r="G160" i="1" s="1"/>
  <c r="I151" i="1"/>
  <c r="I160" i="1" s="1"/>
  <c r="N151" i="1"/>
  <c r="P151" i="1"/>
  <c r="Q151" i="1"/>
  <c r="F159" i="1"/>
  <c r="F160" i="1" s="1"/>
  <c r="G159" i="1"/>
  <c r="I159" i="1"/>
  <c r="N159" i="1"/>
  <c r="N160" i="1" s="1"/>
  <c r="P159" i="1"/>
  <c r="Q159" i="1"/>
  <c r="F178" i="1"/>
  <c r="G178" i="1"/>
  <c r="I178" i="1"/>
  <c r="N178" i="1"/>
  <c r="N145" i="1" s="1"/>
  <c r="P178" i="1"/>
  <c r="P145" i="1" s="1"/>
  <c r="Q178" i="1"/>
  <c r="F182" i="1"/>
  <c r="F145" i="1" s="1"/>
  <c r="G182" i="1"/>
  <c r="I182" i="1"/>
  <c r="N182" i="1"/>
  <c r="P182" i="1"/>
  <c r="Q182" i="1"/>
  <c r="Q145" i="1" s="1"/>
  <c r="Q160" i="1" s="1"/>
  <c r="F198" i="1"/>
  <c r="G198" i="1"/>
  <c r="I198" i="1"/>
  <c r="I205" i="1" s="1"/>
  <c r="N198" i="1"/>
  <c r="N205" i="1" s="1"/>
  <c r="P198" i="1"/>
  <c r="P205" i="1" s="1"/>
  <c r="Q198" i="1"/>
  <c r="F204" i="1"/>
  <c r="G204" i="1"/>
  <c r="G205" i="1" s="1"/>
  <c r="I204" i="1"/>
  <c r="N204" i="1"/>
  <c r="P204" i="1"/>
  <c r="Q204" i="1"/>
  <c r="Q205" i="1" s="1"/>
  <c r="P160" i="1" l="1"/>
  <c r="F205" i="1"/>
</calcChain>
</file>

<file path=xl/sharedStrings.xml><?xml version="1.0" encoding="utf-8"?>
<sst xmlns="http://schemas.openxmlformats.org/spreadsheetml/2006/main" count="306" uniqueCount="81">
  <si>
    <t>Всего :</t>
  </si>
  <si>
    <t>Итого</t>
  </si>
  <si>
    <t>ПРЯНИКИ</t>
  </si>
  <si>
    <t>150</t>
  </si>
  <si>
    <t>МОЛОКО</t>
  </si>
  <si>
    <t>Полдник</t>
  </si>
  <si>
    <t>(смесь сухофруктов, сахар песок, вода питьевая)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</si>
  <si>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</si>
  <si>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</si>
  <si>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</si>
  <si>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</si>
  <si>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</si>
  <si>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</si>
  <si>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</si>
  <si>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</si>
  <si>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</si>
  <si>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морковь, капуста, лук,  масло растительное, сметана, масло сливочное, мука пшеничная, соль йодированная)</t>
  </si>
  <si>
    <t>РАГУ ИЗ ОВОЩЕЙ</t>
  </si>
  <si>
    <t>(говядина,мука,лук, соль йодированная, масло сливочное,рис)</t>
  </si>
  <si>
    <t>ЁЖИКИ ИЗ ГОВЯДИНЫ</t>
  </si>
  <si>
    <t>(картофель, морковь, лук,мука пшеничная,масло растительное,яйцо, бульон или вода)</t>
  </si>
  <si>
    <t>СУП КАРТОФЕЛЬНЫЙ С КЛЁЦКАМИ</t>
  </si>
  <si>
    <t>ОГУРЕЦ КОНСЕРВИРОВАННЫЙ</t>
  </si>
  <si>
    <t>Обед</t>
  </si>
  <si>
    <t>0,1</t>
  </si>
  <si>
    <t>100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</si>
  <si>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</si>
  <si>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</si>
  <si>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</si>
  <si>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</si>
  <si>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</si>
  <si>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</si>
  <si>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</si>
  <si>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</si>
  <si>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</si>
  <si>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</si>
  <si>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ячневая, молоко 2,5%, масло сливочное, сахар, вода)</t>
  </si>
  <si>
    <t>КАША ЯЧНЕВАЯ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</si>
  <si>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</si>
  <si>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</si>
  <si>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</si>
  <si>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</si>
  <si>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</si>
  <si>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</si>
  <si>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</si>
  <si>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</si>
  <si>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</si>
  <si>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</si>
  <si>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</si>
  <si>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</si>
  <si>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</si>
  <si>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</si>
  <si>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</si>
  <si>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</si>
  <si>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(крупа пшено, молоко 2,5%, масло сливочное, сахар, вода)</t>
  </si>
  <si>
    <t>КАША ПШЁННАЯ</t>
  </si>
  <si>
    <t>Ужин</t>
  </si>
  <si>
    <t>ЯСЛИ-ГПД</t>
  </si>
  <si>
    <t>Всего</t>
  </si>
  <si>
    <t>(мука пшеничная,сахар,масло сливочное,масло растительное,дрожжи сухие)</t>
  </si>
  <si>
    <t>БУЛОЧКА "НЕЖНАЯ"</t>
  </si>
  <si>
    <t>(йогурт)</t>
  </si>
  <si>
    <t>ЙОГУРТ</t>
  </si>
  <si>
    <t>40</t>
  </si>
  <si>
    <t>8,2</t>
  </si>
  <si>
    <t>0,2</t>
  </si>
  <si>
    <t>1,3</t>
  </si>
  <si>
    <t>20</t>
  </si>
  <si>
    <t>30</t>
  </si>
  <si>
    <t>200</t>
  </si>
  <si>
    <t>9шиповник, сахар, вода)</t>
  </si>
  <si>
    <t>НАПИТОК ИЗ ШИПОВНИКА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</si>
  <si>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</si>
  <si>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</si>
  <si>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</si>
  <si>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</si>
  <si>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</si>
  <si>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</si>
  <si>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42</t>
  </si>
  <si>
    <t>10,2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</si>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</sst>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5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CE63039A-44C3-F84F-A441-70363BA084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9E817-E43B-7A4E-BAE9-EA0227B0FFCB}">
  <dimension ref="A1:R205"/>
  <sheetViews>
    <sheetView tabSelected="1" topLeftCell="A79" workbookViewId="0">
      <selection activeCell="D163" sqref="D163:J16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81" t="s">
        <v>77</v>
      </c>
      <c r="M1" s="81"/>
      <c r="N1" s="81"/>
      <c r="O1" s="81"/>
      <c r="P1" s="81"/>
      <c r="Q1" s="81"/>
      <c r="R1" s="81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76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75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74</v>
      </c>
      <c r="M5" s="12"/>
      <c r="N5" s="12"/>
      <c r="O5" s="12"/>
      <c r="P5" s="12"/>
      <c r="Q5" s="12"/>
      <c r="R5" s="12"/>
    </row>
    <row r="6" spans="1:18" ht="18" customHeight="1" x14ac:dyDescent="0.15">
      <c r="E6" s="74" t="s">
        <v>50</v>
      </c>
      <c r="F6" s="74"/>
      <c r="G6" s="74"/>
    </row>
    <row r="7" spans="1:18" ht="14" customHeight="1" x14ac:dyDescent="0.15">
      <c r="D7" s="73">
        <v>45726</v>
      </c>
      <c r="E7" s="73"/>
      <c r="F7" s="73"/>
      <c r="G7" s="73"/>
      <c r="H7" s="73"/>
      <c r="I7" s="73"/>
      <c r="J7" s="73"/>
    </row>
    <row r="8" spans="1:18" ht="7.25" customHeight="1" x14ac:dyDescent="0.15"/>
    <row r="9" spans="1:18" ht="18" customHeight="1" x14ac:dyDescent="0.15">
      <c r="B9" s="72" t="s">
        <v>80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</row>
    <row r="10" spans="1:18" ht="7.25" customHeight="1" x14ac:dyDescent="0.15"/>
    <row r="11" spans="1:18" ht="25.5" customHeight="1" x14ac:dyDescent="0.15">
      <c r="A11" s="76" t="s">
        <v>48</v>
      </c>
      <c r="B11" s="76" t="s">
        <v>47</v>
      </c>
      <c r="C11" s="76" t="s">
        <v>46</v>
      </c>
      <c r="D11" s="76"/>
      <c r="E11" s="76"/>
      <c r="F11" s="76" t="s">
        <v>45</v>
      </c>
      <c r="G11" s="76" t="s">
        <v>44</v>
      </c>
      <c r="H11" s="76"/>
      <c r="I11" s="76"/>
      <c r="J11" s="76"/>
      <c r="K11" s="76"/>
      <c r="L11" s="76"/>
      <c r="M11" s="76"/>
      <c r="N11" s="76"/>
      <c r="O11" s="76" t="s">
        <v>43</v>
      </c>
      <c r="P11" s="76"/>
      <c r="Q11" s="76" t="s">
        <v>42</v>
      </c>
    </row>
    <row r="12" spans="1:18" ht="25.5" customHeight="1" x14ac:dyDescent="0.15">
      <c r="A12" s="76"/>
      <c r="B12" s="76"/>
      <c r="C12" s="76"/>
      <c r="D12" s="76"/>
      <c r="E12" s="76"/>
      <c r="F12" s="76"/>
      <c r="G12" s="76" t="s">
        <v>41</v>
      </c>
      <c r="H12" s="76"/>
      <c r="I12" s="76" t="s">
        <v>40</v>
      </c>
      <c r="J12" s="76"/>
      <c r="K12" s="76"/>
      <c r="L12" s="76"/>
      <c r="M12" s="76" t="s">
        <v>39</v>
      </c>
      <c r="N12" s="76"/>
      <c r="O12" s="76"/>
      <c r="P12" s="76"/>
      <c r="Q12" s="76"/>
    </row>
    <row r="13" spans="1:18" ht="14" customHeight="1" x14ac:dyDescent="0.15">
      <c r="A13" s="16" t="s">
        <v>38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12</v>
      </c>
      <c r="B14" s="13">
        <v>261</v>
      </c>
      <c r="C14" s="15" t="s">
        <v>37</v>
      </c>
      <c r="D14" s="15"/>
      <c r="E14" s="15"/>
      <c r="F14" s="13">
        <v>200</v>
      </c>
      <c r="G14" s="11">
        <v>6.4</v>
      </c>
      <c r="H14" s="11"/>
      <c r="I14" s="12"/>
      <c r="J14" s="11">
        <v>11.4</v>
      </c>
      <c r="K14" s="11"/>
      <c r="L14" s="11"/>
      <c r="M14" s="11"/>
      <c r="N14" s="11">
        <v>35.799999999999997</v>
      </c>
      <c r="O14" s="11"/>
      <c r="P14" s="11">
        <v>271</v>
      </c>
      <c r="Q14" s="11">
        <v>1.42</v>
      </c>
    </row>
    <row r="15" spans="1:18" ht="9.75" customHeight="1" x14ac:dyDescent="0.15">
      <c r="A15" s="13"/>
      <c r="B15" s="13"/>
      <c r="C15" s="14" t="s">
        <v>36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12</v>
      </c>
      <c r="B16" s="13" t="s">
        <v>35</v>
      </c>
      <c r="C16" s="15" t="s">
        <v>34</v>
      </c>
      <c r="D16" s="15"/>
      <c r="E16" s="15"/>
      <c r="F16" s="13">
        <v>30</v>
      </c>
      <c r="G16" s="11">
        <v>2</v>
      </c>
      <c r="H16" s="11"/>
      <c r="I16" s="12"/>
      <c r="J16" s="11">
        <v>0.8</v>
      </c>
      <c r="K16" s="11"/>
      <c r="L16" s="11"/>
      <c r="M16" s="11"/>
      <c r="N16" s="11">
        <v>13.4</v>
      </c>
      <c r="O16" s="11"/>
      <c r="P16" s="11">
        <v>69</v>
      </c>
      <c r="Q16" s="11" t="s">
        <v>9</v>
      </c>
    </row>
    <row r="17" spans="1:17" ht="9.75" customHeight="1" x14ac:dyDescent="0.15">
      <c r="A17" s="13"/>
      <c r="B17" s="13"/>
      <c r="C17" s="14" t="s">
        <v>33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12</v>
      </c>
      <c r="B18" s="13" t="s">
        <v>32</v>
      </c>
      <c r="C18" s="15" t="s">
        <v>31</v>
      </c>
      <c r="D18" s="15"/>
      <c r="E18" s="15"/>
      <c r="F18" s="13" t="s">
        <v>72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9</v>
      </c>
    </row>
    <row r="19" spans="1:17" ht="9.75" customHeight="1" x14ac:dyDescent="0.15">
      <c r="A19" s="13"/>
      <c r="B19" s="13"/>
      <c r="C19" s="14" t="s">
        <v>30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514</v>
      </c>
      <c r="C20" s="18" t="s">
        <v>29</v>
      </c>
      <c r="D20" s="15"/>
      <c r="E20" s="15"/>
      <c r="F20" s="13">
        <v>200</v>
      </c>
      <c r="G20" s="11">
        <v>3.2</v>
      </c>
      <c r="H20" s="11"/>
      <c r="I20" s="12"/>
      <c r="J20" s="11">
        <v>2.7</v>
      </c>
      <c r="K20" s="11"/>
      <c r="L20" s="11"/>
      <c r="M20" s="11"/>
      <c r="N20" s="11">
        <v>15.9</v>
      </c>
      <c r="O20" s="11"/>
      <c r="P20" s="11">
        <v>79</v>
      </c>
      <c r="Q20" s="11">
        <v>1.3</v>
      </c>
    </row>
    <row r="21" spans="1:17" ht="9.75" customHeight="1" x14ac:dyDescent="0.15">
      <c r="A21" s="13"/>
      <c r="B21" s="13"/>
      <c r="C21" s="17" t="s">
        <v>28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435</v>
      </c>
      <c r="G22" s="2">
        <f>G20+G18+G16+G14</f>
        <v>11.63</v>
      </c>
      <c r="H22" s="2"/>
      <c r="I22" s="2">
        <f>J20+J18+J16+J14</f>
        <v>19.03</v>
      </c>
      <c r="J22" s="2"/>
      <c r="K22" s="2"/>
      <c r="L22" s="2"/>
      <c r="M22" s="3"/>
      <c r="N22" s="2">
        <f>N20+N18+N16+N14</f>
        <v>65.14</v>
      </c>
      <c r="O22" s="2"/>
      <c r="P22" s="8">
        <f>P20+P18+P16+P14</f>
        <v>456</v>
      </c>
      <c r="Q22" s="8">
        <f>Q20+Q18+Q16+Q14</f>
        <v>2.7199999999999998</v>
      </c>
    </row>
    <row r="23" spans="1:17" ht="14" customHeight="1" x14ac:dyDescent="0.15">
      <c r="A23" s="16" t="s">
        <v>27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12</v>
      </c>
      <c r="B24" s="13">
        <v>537</v>
      </c>
      <c r="C24" s="18" t="s">
        <v>26</v>
      </c>
      <c r="D24" s="15"/>
      <c r="E24" s="15"/>
      <c r="F24" s="13">
        <v>120</v>
      </c>
      <c r="G24" s="11">
        <v>0.6</v>
      </c>
      <c r="H24" s="11"/>
      <c r="I24" s="12"/>
      <c r="J24" s="11">
        <v>0.12</v>
      </c>
      <c r="K24" s="11"/>
      <c r="L24" s="11"/>
      <c r="M24" s="11"/>
      <c r="N24" s="11">
        <v>12.12</v>
      </c>
      <c r="O24" s="11"/>
      <c r="P24" s="11">
        <v>55</v>
      </c>
      <c r="Q24" s="11">
        <v>2.4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120</v>
      </c>
      <c r="G26" s="2">
        <f>G24</f>
        <v>0.6</v>
      </c>
      <c r="H26" s="2"/>
      <c r="I26" s="2">
        <f>J24</f>
        <v>0.12</v>
      </c>
      <c r="J26" s="2"/>
      <c r="K26" s="2"/>
      <c r="L26" s="2"/>
      <c r="M26" s="3"/>
      <c r="N26" s="2">
        <f>N24</f>
        <v>12.12</v>
      </c>
      <c r="O26" s="2"/>
      <c r="P26" s="8">
        <f>P24</f>
        <v>55</v>
      </c>
      <c r="Q26" s="8">
        <f>Q24</f>
        <v>2.4</v>
      </c>
    </row>
    <row r="27" spans="1:17" ht="14" customHeight="1" x14ac:dyDescent="0.15">
      <c r="A27" s="16" t="s">
        <v>23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37">
        <v>2013</v>
      </c>
      <c r="B28" s="37">
        <v>113</v>
      </c>
      <c r="C28" s="40" t="s">
        <v>22</v>
      </c>
      <c r="D28" s="39"/>
      <c r="E28" s="39"/>
      <c r="F28" s="37">
        <v>40</v>
      </c>
      <c r="G28" s="35">
        <v>0.28000000000000003</v>
      </c>
      <c r="H28" s="35"/>
      <c r="I28" s="36"/>
      <c r="J28" s="35">
        <v>0.04</v>
      </c>
      <c r="K28" s="35"/>
      <c r="L28" s="35"/>
      <c r="M28" s="35"/>
      <c r="N28" s="35">
        <v>0.68</v>
      </c>
      <c r="O28" s="35"/>
      <c r="P28" s="35">
        <v>5.2</v>
      </c>
      <c r="Q28" s="35">
        <v>2</v>
      </c>
    </row>
    <row r="29" spans="1:17" ht="17" customHeight="1" x14ac:dyDescent="0.15">
      <c r="A29" s="37"/>
      <c r="B29" s="37"/>
      <c r="C29" s="42"/>
      <c r="D29" s="41"/>
      <c r="E29" s="41"/>
      <c r="F29" s="37"/>
      <c r="G29" s="35"/>
      <c r="H29" s="35"/>
      <c r="I29" s="36"/>
      <c r="J29" s="35"/>
      <c r="K29" s="35"/>
      <c r="L29" s="35"/>
      <c r="M29" s="35"/>
      <c r="N29" s="35"/>
      <c r="O29" s="35"/>
      <c r="P29" s="35"/>
      <c r="Q29" s="35"/>
    </row>
    <row r="30" spans="1:17" ht="13.25" customHeight="1" x14ac:dyDescent="0.15">
      <c r="A30" s="37" t="s">
        <v>12</v>
      </c>
      <c r="B30" s="37">
        <v>151</v>
      </c>
      <c r="C30" s="40" t="s">
        <v>21</v>
      </c>
      <c r="D30" s="39"/>
      <c r="E30" s="39"/>
      <c r="F30" s="37" t="s">
        <v>69</v>
      </c>
      <c r="G30" s="35">
        <v>0.96</v>
      </c>
      <c r="H30" s="35"/>
      <c r="I30" s="36"/>
      <c r="J30" s="35">
        <v>2.08</v>
      </c>
      <c r="K30" s="35"/>
      <c r="L30" s="35"/>
      <c r="M30" s="35"/>
      <c r="N30" s="35">
        <v>7.02</v>
      </c>
      <c r="O30" s="35"/>
      <c r="P30" s="35">
        <v>50.6</v>
      </c>
      <c r="Q30" s="35">
        <v>4.5999999999999996</v>
      </c>
    </row>
    <row r="31" spans="1:17" ht="18.75" customHeight="1" x14ac:dyDescent="0.15">
      <c r="A31" s="37"/>
      <c r="B31" s="37"/>
      <c r="C31" s="38" t="s">
        <v>20</v>
      </c>
      <c r="D31" s="38"/>
      <c r="E31" s="38"/>
      <c r="F31" s="37"/>
      <c r="G31" s="35"/>
      <c r="H31" s="35"/>
      <c r="I31" s="36"/>
      <c r="J31" s="35"/>
      <c r="K31" s="35"/>
      <c r="L31" s="35"/>
      <c r="M31" s="35"/>
      <c r="N31" s="35"/>
      <c r="O31" s="35"/>
      <c r="P31" s="35"/>
      <c r="Q31" s="35"/>
    </row>
    <row r="32" spans="1:17" ht="13.25" customHeight="1" x14ac:dyDescent="0.15">
      <c r="A32" s="13">
        <v>2021</v>
      </c>
      <c r="B32" s="13">
        <v>201</v>
      </c>
      <c r="C32" s="18" t="s">
        <v>17</v>
      </c>
      <c r="D32" s="15"/>
      <c r="E32" s="15"/>
      <c r="F32" s="13">
        <v>120</v>
      </c>
      <c r="G32" s="11">
        <v>2.4</v>
      </c>
      <c r="H32" s="11"/>
      <c r="I32" s="12"/>
      <c r="J32" s="11">
        <v>6.42</v>
      </c>
      <c r="K32" s="11"/>
      <c r="L32" s="11"/>
      <c r="M32" s="11"/>
      <c r="N32" s="11">
        <v>10.199999999999999</v>
      </c>
      <c r="O32" s="11"/>
      <c r="P32" s="11">
        <v>108</v>
      </c>
      <c r="Q32" s="11">
        <v>9.18</v>
      </c>
    </row>
    <row r="33" spans="1:17" ht="9" customHeight="1" x14ac:dyDescent="0.15">
      <c r="A33" s="13"/>
      <c r="B33" s="13"/>
      <c r="C33" s="17" t="s">
        <v>16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>
        <v>2013</v>
      </c>
      <c r="B34" s="13">
        <v>394</v>
      </c>
      <c r="C34" s="15" t="s">
        <v>19</v>
      </c>
      <c r="D34" s="15"/>
      <c r="E34" s="15"/>
      <c r="F34" s="13">
        <v>70</v>
      </c>
      <c r="G34" s="11">
        <v>10.4</v>
      </c>
      <c r="H34" s="11"/>
      <c r="I34" s="12"/>
      <c r="J34" s="11">
        <v>17.399999999999999</v>
      </c>
      <c r="K34" s="11"/>
      <c r="L34" s="11"/>
      <c r="M34" s="11"/>
      <c r="N34" s="11">
        <v>13.7</v>
      </c>
      <c r="O34" s="11"/>
      <c r="P34" s="11">
        <v>253</v>
      </c>
      <c r="Q34" s="11">
        <v>0.9</v>
      </c>
    </row>
    <row r="35" spans="1:17" ht="18" customHeight="1" x14ac:dyDescent="0.15">
      <c r="A35" s="13"/>
      <c r="B35" s="13"/>
      <c r="C35" s="14" t="s">
        <v>18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 t="s">
        <v>12</v>
      </c>
      <c r="B36" s="13" t="s">
        <v>15</v>
      </c>
      <c r="C36" s="15" t="s">
        <v>14</v>
      </c>
      <c r="D36" s="15"/>
      <c r="E36" s="15"/>
      <c r="F36" s="13" t="s">
        <v>68</v>
      </c>
      <c r="G36" s="11">
        <v>10.5</v>
      </c>
      <c r="H36" s="11"/>
      <c r="I36" s="12"/>
      <c r="J36" s="11">
        <v>7.5</v>
      </c>
      <c r="K36" s="11"/>
      <c r="L36" s="11"/>
      <c r="M36" s="11"/>
      <c r="N36" s="11">
        <v>6.5</v>
      </c>
      <c r="O36" s="11"/>
      <c r="P36" s="11">
        <v>132</v>
      </c>
      <c r="Q36" s="11">
        <v>0.6</v>
      </c>
    </row>
    <row r="37" spans="1:17" ht="9.75" customHeight="1" x14ac:dyDescent="0.15">
      <c r="A37" s="13"/>
      <c r="B37" s="13"/>
      <c r="C37" s="14" t="s">
        <v>13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12</v>
      </c>
      <c r="B38" s="13" t="s">
        <v>11</v>
      </c>
      <c r="C38" s="15" t="s">
        <v>10</v>
      </c>
      <c r="D38" s="15"/>
      <c r="E38" s="15"/>
      <c r="F38" s="13" t="s">
        <v>67</v>
      </c>
      <c r="G38" s="11" t="s">
        <v>66</v>
      </c>
      <c r="H38" s="11"/>
      <c r="I38" s="12"/>
      <c r="J38" s="11" t="s">
        <v>65</v>
      </c>
      <c r="K38" s="11"/>
      <c r="L38" s="11"/>
      <c r="M38" s="11"/>
      <c r="N38" s="11" t="s">
        <v>64</v>
      </c>
      <c r="O38" s="11"/>
      <c r="P38" s="11" t="s">
        <v>63</v>
      </c>
      <c r="Q38" s="11" t="s">
        <v>9</v>
      </c>
    </row>
    <row r="39" spans="1:17" ht="9.75" customHeight="1" x14ac:dyDescent="0.15">
      <c r="A39" s="13"/>
      <c r="B39" s="13"/>
      <c r="C39" s="14" t="s">
        <v>8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>
        <v>2013</v>
      </c>
      <c r="B40" s="13">
        <v>527</v>
      </c>
      <c r="C40" s="15" t="s">
        <v>7</v>
      </c>
      <c r="D40" s="15"/>
      <c r="E40" s="15"/>
      <c r="F40" s="13">
        <v>200</v>
      </c>
      <c r="G40" s="11">
        <v>0.5</v>
      </c>
      <c r="H40" s="11"/>
      <c r="I40" s="12"/>
      <c r="J40" s="11">
        <v>0</v>
      </c>
      <c r="K40" s="11"/>
      <c r="L40" s="11"/>
      <c r="M40" s="11"/>
      <c r="N40" s="11">
        <v>27</v>
      </c>
      <c r="O40" s="11"/>
      <c r="P40" s="11">
        <v>110</v>
      </c>
      <c r="Q40" s="11">
        <v>0.5</v>
      </c>
    </row>
    <row r="41" spans="1:17" ht="9.75" customHeight="1" x14ac:dyDescent="0.15">
      <c r="A41" s="13"/>
      <c r="B41" s="13"/>
      <c r="C41" s="14" t="s">
        <v>6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4" customHeight="1" x14ac:dyDescent="0.15">
      <c r="A42" s="10" t="s">
        <v>1</v>
      </c>
      <c r="B42" s="10"/>
      <c r="C42" s="10"/>
      <c r="D42" s="10"/>
      <c r="E42" s="10"/>
      <c r="F42" s="9">
        <f>F40+F38+F36+F34+F32+F30+F28</f>
        <v>680</v>
      </c>
      <c r="G42" s="2">
        <f>G40+G38+G36+G34+G32+G30+G28</f>
        <v>26.340000000000003</v>
      </c>
      <c r="H42" s="2"/>
      <c r="I42" s="2">
        <f>J40+J38+J36+J34+J32+J28</f>
        <v>31.559999999999995</v>
      </c>
      <c r="J42" s="2"/>
      <c r="K42" s="2"/>
      <c r="L42" s="2"/>
      <c r="M42" s="3"/>
      <c r="N42" s="2">
        <f>N40+N38+N36+N34+N32+N30+N28</f>
        <v>73.300000000000011</v>
      </c>
      <c r="O42" s="2"/>
      <c r="P42" s="8">
        <f>P40+P38+P36+P34+P32+P30+P28</f>
        <v>698.80000000000007</v>
      </c>
      <c r="Q42" s="8">
        <f>Q40+Q38+Q36+Q34+Q32+Q30+Q28</f>
        <v>17.78</v>
      </c>
    </row>
    <row r="43" spans="1:17" ht="14" customHeight="1" x14ac:dyDescent="0.15">
      <c r="A43" s="16" t="s">
        <v>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1:17" ht="13.25" customHeight="1" x14ac:dyDescent="0.15">
      <c r="A44" s="13">
        <v>2013</v>
      </c>
      <c r="B44" s="13">
        <v>536</v>
      </c>
      <c r="C44" s="15" t="s">
        <v>62</v>
      </c>
      <c r="D44" s="15"/>
      <c r="E44" s="15"/>
      <c r="F44" s="13">
        <v>200</v>
      </c>
      <c r="G44" s="11">
        <v>10</v>
      </c>
      <c r="H44" s="11"/>
      <c r="I44" s="12"/>
      <c r="J44" s="11">
        <v>6.4</v>
      </c>
      <c r="K44" s="11"/>
      <c r="L44" s="11"/>
      <c r="M44" s="11"/>
      <c r="N44" s="11">
        <v>17</v>
      </c>
      <c r="O44" s="11"/>
      <c r="P44" s="11">
        <v>174</v>
      </c>
      <c r="Q44" s="11">
        <v>1.2</v>
      </c>
    </row>
    <row r="45" spans="1:17" ht="9.75" customHeight="1" x14ac:dyDescent="0.15">
      <c r="A45" s="13"/>
      <c r="B45" s="13"/>
      <c r="C45" s="14" t="s">
        <v>61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9.75" customHeight="1" x14ac:dyDescent="0.15">
      <c r="A46" s="13">
        <v>2013</v>
      </c>
      <c r="B46" s="13">
        <v>579</v>
      </c>
      <c r="C46" s="15" t="s">
        <v>60</v>
      </c>
      <c r="D46" s="15"/>
      <c r="E46" s="15"/>
      <c r="F46" s="13">
        <v>60</v>
      </c>
      <c r="G46" s="11">
        <v>4.0999999999999996</v>
      </c>
      <c r="H46" s="11"/>
      <c r="I46" s="12"/>
      <c r="J46" s="11">
        <v>7.7</v>
      </c>
      <c r="K46" s="11"/>
      <c r="L46" s="11"/>
      <c r="M46" s="11"/>
      <c r="N46" s="11">
        <v>33.299999999999997</v>
      </c>
      <c r="O46" s="11"/>
      <c r="P46" s="11">
        <v>218</v>
      </c>
      <c r="Q46" s="11">
        <v>0</v>
      </c>
    </row>
    <row r="47" spans="1:17" ht="9.75" customHeight="1" x14ac:dyDescent="0.15">
      <c r="A47" s="13"/>
      <c r="B47" s="13"/>
      <c r="C47" s="14" t="s">
        <v>59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</f>
        <v>260</v>
      </c>
      <c r="G48" s="47">
        <f>G46+G44</f>
        <v>14.1</v>
      </c>
      <c r="H48" s="46"/>
      <c r="I48" s="47">
        <f>J46+J44</f>
        <v>14.100000000000001</v>
      </c>
      <c r="J48" s="48"/>
      <c r="K48" s="48"/>
      <c r="L48" s="46"/>
      <c r="M48" s="3"/>
      <c r="N48" s="47">
        <f>N46+N44</f>
        <v>50.3</v>
      </c>
      <c r="O48" s="46"/>
      <c r="P48" s="8">
        <f>P46+P44</f>
        <v>392</v>
      </c>
      <c r="Q48" s="8">
        <f>Q46+Q44</f>
        <v>1.2</v>
      </c>
    </row>
    <row r="49" spans="1:18" ht="14" customHeight="1" x14ac:dyDescent="0.15">
      <c r="A49" s="16" t="s">
        <v>56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8" ht="13.25" customHeight="1" x14ac:dyDescent="0.15">
      <c r="A50" s="31" t="s">
        <v>12</v>
      </c>
      <c r="B50" s="31">
        <v>273</v>
      </c>
      <c r="C50" s="34" t="s">
        <v>55</v>
      </c>
      <c r="D50" s="33"/>
      <c r="E50" s="32"/>
      <c r="F50" s="31">
        <v>200</v>
      </c>
      <c r="G50" s="29">
        <v>7.8</v>
      </c>
      <c r="H50" s="28"/>
      <c r="I50" s="55"/>
      <c r="J50" s="29">
        <v>9.4600000000000009</v>
      </c>
      <c r="K50" s="30"/>
      <c r="L50" s="30"/>
      <c r="M50" s="28"/>
      <c r="N50" s="29">
        <v>35.799999999999997</v>
      </c>
      <c r="O50" s="28"/>
      <c r="P50" s="27">
        <v>283.60000000000002</v>
      </c>
      <c r="Q50" s="27">
        <v>1.46</v>
      </c>
    </row>
    <row r="51" spans="1:18" ht="12" customHeight="1" x14ac:dyDescent="0.15">
      <c r="A51" s="24"/>
      <c r="B51" s="24"/>
      <c r="C51" s="26" t="s">
        <v>54</v>
      </c>
      <c r="D51" s="14"/>
      <c r="E51" s="25"/>
      <c r="F51" s="24"/>
      <c r="G51" s="21"/>
      <c r="H51" s="20"/>
      <c r="I51" s="23"/>
      <c r="J51" s="21"/>
      <c r="K51" s="22"/>
      <c r="L51" s="22"/>
      <c r="M51" s="20"/>
      <c r="N51" s="21"/>
      <c r="O51" s="20"/>
      <c r="P51" s="19"/>
      <c r="Q51" s="19"/>
    </row>
    <row r="52" spans="1:18" ht="10.5" customHeight="1" x14ac:dyDescent="0.15">
      <c r="A52" s="13" t="s">
        <v>12</v>
      </c>
      <c r="B52" s="13" t="s">
        <v>35</v>
      </c>
      <c r="C52" s="15" t="s">
        <v>34</v>
      </c>
      <c r="D52" s="15"/>
      <c r="E52" s="15"/>
      <c r="F52" s="13">
        <v>30</v>
      </c>
      <c r="G52" s="11">
        <v>2</v>
      </c>
      <c r="H52" s="11"/>
      <c r="I52" s="12"/>
      <c r="J52" s="11">
        <v>0.8</v>
      </c>
      <c r="K52" s="11"/>
      <c r="L52" s="11"/>
      <c r="M52" s="11"/>
      <c r="N52" s="11">
        <v>13.4</v>
      </c>
      <c r="O52" s="11"/>
      <c r="P52" s="11">
        <v>69</v>
      </c>
      <c r="Q52" s="11" t="s">
        <v>9</v>
      </c>
    </row>
    <row r="53" spans="1:18" ht="9.75" customHeight="1" x14ac:dyDescent="0.15">
      <c r="A53" s="13"/>
      <c r="B53" s="13"/>
      <c r="C53" s="14" t="s">
        <v>33</v>
      </c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3.25" customHeight="1" x14ac:dyDescent="0.15">
      <c r="A54" s="13">
        <v>2013</v>
      </c>
      <c r="B54" s="13" t="s">
        <v>53</v>
      </c>
      <c r="C54" s="15" t="s">
        <v>52</v>
      </c>
      <c r="D54" s="15"/>
      <c r="E54" s="15"/>
      <c r="F54" s="13">
        <v>200</v>
      </c>
      <c r="G54" s="11" t="s">
        <v>65</v>
      </c>
      <c r="H54" s="11"/>
      <c r="I54" s="12"/>
      <c r="J54" s="11"/>
      <c r="K54" s="11"/>
      <c r="L54" s="11"/>
      <c r="M54" s="11"/>
      <c r="N54" s="11" t="s">
        <v>79</v>
      </c>
      <c r="O54" s="11"/>
      <c r="P54" s="11" t="s">
        <v>78</v>
      </c>
      <c r="Q54" s="11" t="s">
        <v>9</v>
      </c>
    </row>
    <row r="55" spans="1:18" ht="9.75" customHeight="1" x14ac:dyDescent="0.15">
      <c r="A55" s="13"/>
      <c r="B55" s="13"/>
      <c r="C55" s="14" t="s">
        <v>51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4" customHeight="1" x14ac:dyDescent="0.15">
      <c r="A56" s="10" t="s">
        <v>1</v>
      </c>
      <c r="B56" s="10"/>
      <c r="C56" s="10"/>
      <c r="D56" s="10"/>
      <c r="E56" s="10"/>
      <c r="F56" s="9">
        <f>F54+F52+F50</f>
        <v>430</v>
      </c>
      <c r="G56" s="2">
        <f>G54+G52+G50</f>
        <v>10</v>
      </c>
      <c r="H56" s="2"/>
      <c r="I56" s="2">
        <f>J54+J52+J50</f>
        <v>10.260000000000002</v>
      </c>
      <c r="J56" s="2"/>
      <c r="K56" s="2"/>
      <c r="L56" s="2"/>
      <c r="M56" s="3"/>
      <c r="N56" s="2">
        <f>N54+N52+N50</f>
        <v>59.4</v>
      </c>
      <c r="O56" s="2"/>
      <c r="P56" s="8">
        <f>P54+P52+P50</f>
        <v>394.6</v>
      </c>
      <c r="Q56" s="8">
        <f>Q54+Q52+Q50</f>
        <v>1.46</v>
      </c>
    </row>
    <row r="57" spans="1:18" ht="14" customHeight="1" x14ac:dyDescent="0.15">
      <c r="A57" s="80" t="s">
        <v>58</v>
      </c>
      <c r="B57" s="79"/>
      <c r="C57" s="78"/>
      <c r="D57" s="78"/>
      <c r="E57" s="77"/>
      <c r="F57" s="9">
        <f>F56+F48+F42+F26+F22</f>
        <v>1925</v>
      </c>
      <c r="G57" s="2">
        <f>G56+G48+G42+G26+G22</f>
        <v>62.670000000000009</v>
      </c>
      <c r="H57" s="2"/>
      <c r="I57" s="2">
        <f>I56+I48+I42+I26+I22</f>
        <v>75.069999999999993</v>
      </c>
      <c r="J57" s="2"/>
      <c r="K57" s="2"/>
      <c r="L57" s="2"/>
      <c r="M57" s="3"/>
      <c r="N57" s="2">
        <f>N48+N42+N26+N22</f>
        <v>200.86</v>
      </c>
      <c r="O57" s="2"/>
      <c r="P57" s="8">
        <f>P56+P48+P42+P26+P22</f>
        <v>1996.4</v>
      </c>
      <c r="Q57" s="8">
        <f>Q56+Q48+Q42+Q26+Q22</f>
        <v>25.56</v>
      </c>
    </row>
    <row r="59" spans="1:18" ht="12.75" customHeight="1" x14ac:dyDescent="0.15">
      <c r="L59" s="81" t="s">
        <v>77</v>
      </c>
      <c r="M59" s="81"/>
      <c r="N59" s="81"/>
      <c r="O59" s="81"/>
      <c r="P59" s="81"/>
      <c r="Q59" s="81"/>
      <c r="R59" s="81"/>
    </row>
    <row r="60" spans="1:18" ht="13" x14ac:dyDescent="0.15">
      <c r="L60" s="12"/>
      <c r="M60" s="12"/>
      <c r="N60" s="12"/>
      <c r="O60" s="12"/>
      <c r="P60" s="12"/>
      <c r="Q60" s="12"/>
      <c r="R60" s="12"/>
    </row>
    <row r="61" spans="1:18" ht="12.75" customHeight="1" x14ac:dyDescent="0.15">
      <c r="L61" s="12" t="s">
        <v>76</v>
      </c>
      <c r="M61" s="12"/>
      <c r="N61" s="12"/>
      <c r="O61" s="12"/>
      <c r="P61" s="12"/>
      <c r="Q61" s="12"/>
      <c r="R61" s="12"/>
    </row>
    <row r="62" spans="1:18" ht="12.75" customHeight="1" x14ac:dyDescent="0.15">
      <c r="L62" s="12" t="s">
        <v>75</v>
      </c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74</v>
      </c>
      <c r="M63" s="12"/>
      <c r="N63" s="12"/>
      <c r="O63" s="12"/>
      <c r="P63" s="12"/>
      <c r="Q63" s="12"/>
      <c r="R63" s="12"/>
    </row>
    <row r="64" spans="1:18" ht="23" x14ac:dyDescent="0.15">
      <c r="E64" s="74" t="s">
        <v>50</v>
      </c>
      <c r="F64" s="74"/>
      <c r="G64" s="74"/>
    </row>
    <row r="65" spans="1:17" ht="16" x14ac:dyDescent="0.15">
      <c r="D65" s="73">
        <v>45726</v>
      </c>
      <c r="E65" s="73"/>
      <c r="F65" s="73"/>
      <c r="G65" s="73"/>
      <c r="H65" s="73"/>
      <c r="I65" s="73"/>
      <c r="J65" s="73"/>
    </row>
    <row r="67" spans="1:17" ht="18" x14ac:dyDescent="0.15">
      <c r="B67" s="72" t="s">
        <v>73</v>
      </c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</row>
    <row r="69" spans="1:17" ht="12" x14ac:dyDescent="0.15">
      <c r="A69" s="76" t="s">
        <v>48</v>
      </c>
      <c r="B69" s="76" t="s">
        <v>47</v>
      </c>
      <c r="C69" s="76" t="s">
        <v>46</v>
      </c>
      <c r="D69" s="76"/>
      <c r="E69" s="76"/>
      <c r="F69" s="76" t="s">
        <v>45</v>
      </c>
      <c r="G69" s="76" t="s">
        <v>44</v>
      </c>
      <c r="H69" s="76"/>
      <c r="I69" s="76"/>
      <c r="J69" s="76"/>
      <c r="K69" s="76"/>
      <c r="L69" s="76"/>
      <c r="M69" s="76"/>
      <c r="N69" s="76"/>
      <c r="O69" s="76" t="s">
        <v>43</v>
      </c>
      <c r="P69" s="76"/>
      <c r="Q69" s="76" t="s">
        <v>42</v>
      </c>
    </row>
    <row r="70" spans="1:17" ht="12" x14ac:dyDescent="0.15">
      <c r="A70" s="76"/>
      <c r="B70" s="76"/>
      <c r="C70" s="76"/>
      <c r="D70" s="76"/>
      <c r="E70" s="76"/>
      <c r="F70" s="76"/>
      <c r="G70" s="76" t="s">
        <v>41</v>
      </c>
      <c r="H70" s="76"/>
      <c r="I70" s="76" t="s">
        <v>40</v>
      </c>
      <c r="J70" s="76"/>
      <c r="K70" s="76"/>
      <c r="L70" s="76"/>
      <c r="M70" s="76" t="s">
        <v>39</v>
      </c>
      <c r="N70" s="76"/>
      <c r="O70" s="76"/>
      <c r="P70" s="76"/>
      <c r="Q70" s="76"/>
    </row>
    <row r="71" spans="1:17" ht="14" x14ac:dyDescent="0.15">
      <c r="A71" s="16" t="s">
        <v>38</v>
      </c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</row>
    <row r="72" spans="1:17" ht="12" customHeight="1" x14ac:dyDescent="0.15">
      <c r="A72" s="13" t="s">
        <v>12</v>
      </c>
      <c r="B72" s="13">
        <v>261</v>
      </c>
      <c r="C72" s="15" t="s">
        <v>37</v>
      </c>
      <c r="D72" s="15"/>
      <c r="E72" s="15"/>
      <c r="F72" s="13">
        <v>200</v>
      </c>
      <c r="G72" s="11">
        <v>6.4</v>
      </c>
      <c r="H72" s="11"/>
      <c r="I72" s="12"/>
      <c r="J72" s="11">
        <v>11.4</v>
      </c>
      <c r="K72" s="11"/>
      <c r="L72" s="11"/>
      <c r="M72" s="11"/>
      <c r="N72" s="11">
        <v>35.799999999999997</v>
      </c>
      <c r="O72" s="11"/>
      <c r="P72" s="11">
        <v>271</v>
      </c>
      <c r="Q72" s="11">
        <v>1.42</v>
      </c>
    </row>
    <row r="73" spans="1:17" ht="14.25" customHeight="1" x14ac:dyDescent="0.15">
      <c r="A73" s="13"/>
      <c r="B73" s="13"/>
      <c r="C73" s="14" t="s">
        <v>36</v>
      </c>
      <c r="D73" s="14"/>
      <c r="E73" s="14"/>
      <c r="F73" s="13"/>
      <c r="G73" s="11"/>
      <c r="H73" s="11"/>
      <c r="I73" s="12"/>
      <c r="J73" s="11"/>
      <c r="K73" s="11"/>
      <c r="L73" s="11"/>
      <c r="M73" s="11"/>
      <c r="N73" s="11"/>
      <c r="O73" s="11"/>
      <c r="P73" s="11"/>
      <c r="Q73" s="11"/>
    </row>
    <row r="74" spans="1:17" ht="12" customHeight="1" x14ac:dyDescent="0.15">
      <c r="A74" s="13" t="s">
        <v>12</v>
      </c>
      <c r="B74" s="13" t="s">
        <v>35</v>
      </c>
      <c r="C74" s="15" t="s">
        <v>34</v>
      </c>
      <c r="D74" s="15"/>
      <c r="E74" s="15"/>
      <c r="F74" s="13">
        <v>30</v>
      </c>
      <c r="G74" s="11">
        <v>2</v>
      </c>
      <c r="H74" s="11"/>
      <c r="I74" s="12"/>
      <c r="J74" s="11">
        <v>0.8</v>
      </c>
      <c r="K74" s="11"/>
      <c r="L74" s="11"/>
      <c r="M74" s="11"/>
      <c r="N74" s="11">
        <v>13.4</v>
      </c>
      <c r="O74" s="11"/>
      <c r="P74" s="11">
        <v>69</v>
      </c>
      <c r="Q74" s="11" t="s">
        <v>9</v>
      </c>
    </row>
    <row r="75" spans="1:17" ht="10.5" customHeight="1" x14ac:dyDescent="0.15">
      <c r="A75" s="13"/>
      <c r="B75" s="13"/>
      <c r="C75" s="14" t="s">
        <v>33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7" ht="12" customHeight="1" x14ac:dyDescent="0.15">
      <c r="A76" s="13" t="s">
        <v>12</v>
      </c>
      <c r="B76" s="13" t="s">
        <v>32</v>
      </c>
      <c r="C76" s="15" t="s">
        <v>31</v>
      </c>
      <c r="D76" s="15"/>
      <c r="E76" s="15"/>
      <c r="F76" s="13" t="s">
        <v>72</v>
      </c>
      <c r="G76" s="11">
        <v>0.03</v>
      </c>
      <c r="H76" s="11"/>
      <c r="I76" s="12"/>
      <c r="J76" s="11">
        <v>4.13</v>
      </c>
      <c r="K76" s="11"/>
      <c r="L76" s="11"/>
      <c r="M76" s="11"/>
      <c r="N76" s="11">
        <v>0.04</v>
      </c>
      <c r="O76" s="11"/>
      <c r="P76" s="11">
        <v>37</v>
      </c>
      <c r="Q76" s="11" t="s">
        <v>9</v>
      </c>
    </row>
    <row r="77" spans="1:17" ht="10.5" customHeight="1" x14ac:dyDescent="0.15">
      <c r="A77" s="13"/>
      <c r="B77" s="13"/>
      <c r="C77" s="14" t="s">
        <v>30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7" ht="12" customHeight="1" x14ac:dyDescent="0.15">
      <c r="A78" s="13">
        <v>2013</v>
      </c>
      <c r="B78" s="13">
        <v>514</v>
      </c>
      <c r="C78" s="18" t="s">
        <v>29</v>
      </c>
      <c r="D78" s="15"/>
      <c r="E78" s="15"/>
      <c r="F78" s="13">
        <v>200</v>
      </c>
      <c r="G78" s="11">
        <v>3.2</v>
      </c>
      <c r="H78" s="11"/>
      <c r="I78" s="12"/>
      <c r="J78" s="11">
        <v>2.7</v>
      </c>
      <c r="K78" s="11"/>
      <c r="L78" s="11"/>
      <c r="M78" s="11"/>
      <c r="N78" s="11">
        <v>15.9</v>
      </c>
      <c r="O78" s="11"/>
      <c r="P78" s="11">
        <v>79</v>
      </c>
      <c r="Q78" s="11">
        <v>1.3</v>
      </c>
    </row>
    <row r="79" spans="1:17" ht="10.5" customHeight="1" x14ac:dyDescent="0.15">
      <c r="A79" s="13"/>
      <c r="B79" s="13"/>
      <c r="C79" s="17" t="s">
        <v>28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7" ht="13" x14ac:dyDescent="0.15">
      <c r="A80" s="10" t="s">
        <v>1</v>
      </c>
      <c r="B80" s="10"/>
      <c r="C80" s="10"/>
      <c r="D80" s="10"/>
      <c r="E80" s="10"/>
      <c r="F80" s="9">
        <f>F78+F76+F74+F72</f>
        <v>435</v>
      </c>
      <c r="G80" s="2">
        <f>G78+G76+G74+G72</f>
        <v>11.63</v>
      </c>
      <c r="H80" s="2"/>
      <c r="I80" s="2">
        <f>J78+J76+J74+J72</f>
        <v>19.03</v>
      </c>
      <c r="J80" s="2"/>
      <c r="K80" s="2"/>
      <c r="L80" s="2"/>
      <c r="M80" s="3"/>
      <c r="N80" s="2">
        <f>N78+N76+N74+N72</f>
        <v>65.14</v>
      </c>
      <c r="O80" s="2"/>
      <c r="P80" s="8">
        <f>P78+P76+P74+P72</f>
        <v>456</v>
      </c>
      <c r="Q80" s="8">
        <f>Q78+Q76+Q74+Q72</f>
        <v>2.7199999999999998</v>
      </c>
    </row>
    <row r="81" spans="1:17" ht="15" customHeight="1" x14ac:dyDescent="0.15">
      <c r="A81" s="16" t="s">
        <v>27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</row>
    <row r="82" spans="1:17" ht="12" customHeight="1" x14ac:dyDescent="0.15">
      <c r="A82" s="31" t="s">
        <v>12</v>
      </c>
      <c r="B82" s="31">
        <v>538</v>
      </c>
      <c r="C82" s="58" t="s">
        <v>71</v>
      </c>
      <c r="D82" s="57"/>
      <c r="E82" s="56"/>
      <c r="F82" s="31">
        <v>120</v>
      </c>
      <c r="G82" s="29">
        <v>0.42</v>
      </c>
      <c r="H82" s="28"/>
      <c r="I82" s="55"/>
      <c r="J82" s="29">
        <v>0.18</v>
      </c>
      <c r="K82" s="30"/>
      <c r="L82" s="30"/>
      <c r="M82" s="28"/>
      <c r="N82" s="29">
        <v>13.7</v>
      </c>
      <c r="O82" s="28"/>
      <c r="P82" s="54">
        <v>58.2</v>
      </c>
      <c r="Q82" s="54">
        <v>42</v>
      </c>
    </row>
    <row r="83" spans="1:17" ht="10.5" customHeight="1" x14ac:dyDescent="0.15">
      <c r="A83" s="24"/>
      <c r="B83" s="24"/>
      <c r="C83" s="26" t="s">
        <v>70</v>
      </c>
      <c r="D83" s="14"/>
      <c r="E83" s="25"/>
      <c r="F83" s="24"/>
      <c r="G83" s="21"/>
      <c r="H83" s="20"/>
      <c r="I83" s="53"/>
      <c r="J83" s="21"/>
      <c r="K83" s="22"/>
      <c r="L83" s="22"/>
      <c r="M83" s="20"/>
      <c r="N83" s="21"/>
      <c r="O83" s="20"/>
      <c r="P83" s="52"/>
      <c r="Q83" s="52"/>
    </row>
    <row r="84" spans="1:17" ht="12" customHeight="1" x14ac:dyDescent="0.15">
      <c r="A84" s="51" t="s">
        <v>1</v>
      </c>
      <c r="B84" s="50"/>
      <c r="C84" s="50"/>
      <c r="D84" s="50"/>
      <c r="E84" s="49"/>
      <c r="F84" s="9">
        <f>F82</f>
        <v>120</v>
      </c>
      <c r="G84" s="47">
        <f>G82</f>
        <v>0.42</v>
      </c>
      <c r="H84" s="46"/>
      <c r="I84" s="47">
        <f>J82</f>
        <v>0.18</v>
      </c>
      <c r="J84" s="48"/>
      <c r="K84" s="48"/>
      <c r="L84" s="46"/>
      <c r="M84" s="3"/>
      <c r="N84" s="47">
        <f>N82</f>
        <v>13.7</v>
      </c>
      <c r="O84" s="46"/>
      <c r="P84" s="8">
        <f>P82</f>
        <v>58.2</v>
      </c>
      <c r="Q84" s="8">
        <f>Q82</f>
        <v>42</v>
      </c>
    </row>
    <row r="85" spans="1:17" ht="10.5" customHeight="1" x14ac:dyDescent="0.15">
      <c r="A85" s="45" t="s">
        <v>23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3"/>
    </row>
    <row r="86" spans="1:17" ht="12" customHeight="1" x14ac:dyDescent="0.15">
      <c r="A86" s="37">
        <v>2013</v>
      </c>
      <c r="B86" s="37">
        <v>113</v>
      </c>
      <c r="C86" s="40" t="s">
        <v>22</v>
      </c>
      <c r="D86" s="39"/>
      <c r="E86" s="39"/>
      <c r="F86" s="37">
        <v>40</v>
      </c>
      <c r="G86" s="35">
        <v>0.28000000000000003</v>
      </c>
      <c r="H86" s="35"/>
      <c r="I86" s="36"/>
      <c r="J86" s="35">
        <v>0.04</v>
      </c>
      <c r="K86" s="35"/>
      <c r="L86" s="35"/>
      <c r="M86" s="35"/>
      <c r="N86" s="35">
        <v>0.68</v>
      </c>
      <c r="O86" s="35"/>
      <c r="P86" s="35">
        <v>5.2</v>
      </c>
      <c r="Q86" s="35">
        <v>2</v>
      </c>
    </row>
    <row r="87" spans="1:17" ht="10.5" customHeight="1" x14ac:dyDescent="0.15">
      <c r="A87" s="37"/>
      <c r="B87" s="37"/>
      <c r="C87" s="42"/>
      <c r="D87" s="41"/>
      <c r="E87" s="41"/>
      <c r="F87" s="37"/>
      <c r="G87" s="35"/>
      <c r="H87" s="35"/>
      <c r="I87" s="36"/>
      <c r="J87" s="35"/>
      <c r="K87" s="35"/>
      <c r="L87" s="35"/>
      <c r="M87" s="35"/>
      <c r="N87" s="35"/>
      <c r="O87" s="35"/>
      <c r="P87" s="35"/>
      <c r="Q87" s="35"/>
    </row>
    <row r="88" spans="1:17" ht="12" customHeight="1" x14ac:dyDescent="0.15">
      <c r="A88" s="37" t="s">
        <v>12</v>
      </c>
      <c r="B88" s="37">
        <v>151</v>
      </c>
      <c r="C88" s="40" t="s">
        <v>21</v>
      </c>
      <c r="D88" s="39"/>
      <c r="E88" s="39"/>
      <c r="F88" s="37" t="s">
        <v>69</v>
      </c>
      <c r="G88" s="35">
        <v>0.96</v>
      </c>
      <c r="H88" s="35"/>
      <c r="I88" s="36"/>
      <c r="J88" s="35">
        <v>2.08</v>
      </c>
      <c r="K88" s="35"/>
      <c r="L88" s="35"/>
      <c r="M88" s="35"/>
      <c r="N88" s="35">
        <v>7.02</v>
      </c>
      <c r="O88" s="35"/>
      <c r="P88" s="35">
        <v>50.6</v>
      </c>
      <c r="Q88" s="35">
        <v>4.5999999999999996</v>
      </c>
    </row>
    <row r="89" spans="1:17" ht="10.5" customHeight="1" x14ac:dyDescent="0.15">
      <c r="A89" s="37"/>
      <c r="B89" s="37"/>
      <c r="C89" s="38" t="s">
        <v>20</v>
      </c>
      <c r="D89" s="38"/>
      <c r="E89" s="38"/>
      <c r="F89" s="37"/>
      <c r="G89" s="35"/>
      <c r="H89" s="35"/>
      <c r="I89" s="36"/>
      <c r="J89" s="35"/>
      <c r="K89" s="35"/>
      <c r="L89" s="35"/>
      <c r="M89" s="35"/>
      <c r="N89" s="35"/>
      <c r="O89" s="35"/>
      <c r="P89" s="35"/>
      <c r="Q89" s="35"/>
    </row>
    <row r="90" spans="1:17" ht="16.5" customHeight="1" x14ac:dyDescent="0.15">
      <c r="A90" s="13">
        <v>2021</v>
      </c>
      <c r="B90" s="13">
        <v>201</v>
      </c>
      <c r="C90" s="18" t="s">
        <v>17</v>
      </c>
      <c r="D90" s="15"/>
      <c r="E90" s="15"/>
      <c r="F90" s="13">
        <v>120</v>
      </c>
      <c r="G90" s="11">
        <v>2.4</v>
      </c>
      <c r="H90" s="11"/>
      <c r="I90" s="12"/>
      <c r="J90" s="11">
        <v>6.42</v>
      </c>
      <c r="K90" s="11"/>
      <c r="L90" s="11"/>
      <c r="M90" s="11"/>
      <c r="N90" s="11">
        <v>10.199999999999999</v>
      </c>
      <c r="O90" s="11"/>
      <c r="P90" s="11">
        <v>108</v>
      </c>
      <c r="Q90" s="11">
        <v>9.18</v>
      </c>
    </row>
    <row r="91" spans="1:17" ht="16.5" customHeight="1" x14ac:dyDescent="0.15">
      <c r="A91" s="13"/>
      <c r="B91" s="13"/>
      <c r="C91" s="17" t="s">
        <v>16</v>
      </c>
      <c r="D91" s="14"/>
      <c r="E91" s="14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6.5" customHeight="1" x14ac:dyDescent="0.15">
      <c r="A92" s="13">
        <v>2013</v>
      </c>
      <c r="B92" s="13">
        <v>394</v>
      </c>
      <c r="C92" s="15" t="s">
        <v>19</v>
      </c>
      <c r="D92" s="15"/>
      <c r="E92" s="15"/>
      <c r="F92" s="13">
        <v>70</v>
      </c>
      <c r="G92" s="11">
        <v>10.4</v>
      </c>
      <c r="H92" s="11"/>
      <c r="I92" s="12"/>
      <c r="J92" s="11">
        <v>17.399999999999999</v>
      </c>
      <c r="K92" s="11"/>
      <c r="L92" s="11"/>
      <c r="M92" s="11"/>
      <c r="N92" s="11">
        <v>13.7</v>
      </c>
      <c r="O92" s="11"/>
      <c r="P92" s="11">
        <v>253</v>
      </c>
      <c r="Q92" s="11">
        <v>0.9</v>
      </c>
    </row>
    <row r="93" spans="1:17" ht="16.5" customHeight="1" x14ac:dyDescent="0.15">
      <c r="A93" s="13"/>
      <c r="B93" s="13"/>
      <c r="C93" s="14" t="s">
        <v>18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12</v>
      </c>
      <c r="B94" s="13" t="s">
        <v>15</v>
      </c>
      <c r="C94" s="15" t="s">
        <v>14</v>
      </c>
      <c r="D94" s="15"/>
      <c r="E94" s="15"/>
      <c r="F94" s="13" t="s">
        <v>68</v>
      </c>
      <c r="G94" s="11">
        <v>10.5</v>
      </c>
      <c r="H94" s="11"/>
      <c r="I94" s="12"/>
      <c r="J94" s="11">
        <v>7.5</v>
      </c>
      <c r="K94" s="11"/>
      <c r="L94" s="11"/>
      <c r="M94" s="11"/>
      <c r="N94" s="11">
        <v>6.5</v>
      </c>
      <c r="O94" s="11"/>
      <c r="P94" s="11">
        <v>132</v>
      </c>
      <c r="Q94" s="11">
        <v>0.6</v>
      </c>
    </row>
    <row r="95" spans="1:17" ht="10.5" customHeight="1" x14ac:dyDescent="0.15">
      <c r="A95" s="13"/>
      <c r="B95" s="13"/>
      <c r="C95" s="14" t="s">
        <v>13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2" customHeight="1" x14ac:dyDescent="0.15">
      <c r="A96" s="13" t="s">
        <v>12</v>
      </c>
      <c r="B96" s="13" t="s">
        <v>11</v>
      </c>
      <c r="C96" s="15" t="s">
        <v>10</v>
      </c>
      <c r="D96" s="15"/>
      <c r="E96" s="15"/>
      <c r="F96" s="13" t="s">
        <v>67</v>
      </c>
      <c r="G96" s="11" t="s">
        <v>66</v>
      </c>
      <c r="H96" s="11"/>
      <c r="I96" s="12"/>
      <c r="J96" s="11" t="s">
        <v>65</v>
      </c>
      <c r="K96" s="11"/>
      <c r="L96" s="11"/>
      <c r="M96" s="11"/>
      <c r="N96" s="11" t="s">
        <v>64</v>
      </c>
      <c r="O96" s="11"/>
      <c r="P96" s="11" t="s">
        <v>63</v>
      </c>
      <c r="Q96" s="11" t="s">
        <v>9</v>
      </c>
    </row>
    <row r="97" spans="1:17" ht="10.5" customHeight="1" x14ac:dyDescent="0.15">
      <c r="A97" s="13"/>
      <c r="B97" s="13"/>
      <c r="C97" s="14" t="s">
        <v>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>
        <v>2013</v>
      </c>
      <c r="B98" s="13">
        <v>527</v>
      </c>
      <c r="C98" s="15" t="s">
        <v>7</v>
      </c>
      <c r="D98" s="15"/>
      <c r="E98" s="15"/>
      <c r="F98" s="13">
        <v>200</v>
      </c>
      <c r="G98" s="11">
        <v>0.5</v>
      </c>
      <c r="H98" s="11"/>
      <c r="I98" s="12"/>
      <c r="J98" s="11">
        <v>0</v>
      </c>
      <c r="K98" s="11"/>
      <c r="L98" s="11"/>
      <c r="M98" s="11"/>
      <c r="N98" s="11">
        <v>27</v>
      </c>
      <c r="O98" s="11"/>
      <c r="P98" s="11">
        <v>110</v>
      </c>
      <c r="Q98" s="11">
        <v>0.5</v>
      </c>
    </row>
    <row r="99" spans="1:17" ht="10.5" customHeight="1" x14ac:dyDescent="0.15">
      <c r="A99" s="13"/>
      <c r="B99" s="13"/>
      <c r="C99" s="14" t="s">
        <v>6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3" x14ac:dyDescent="0.15">
      <c r="A100" s="10" t="s">
        <v>1</v>
      </c>
      <c r="B100" s="10"/>
      <c r="C100" s="10"/>
      <c r="D100" s="10"/>
      <c r="E100" s="10"/>
      <c r="F100" s="9">
        <f>F98+F96+F94+F92+F90+F88+F86</f>
        <v>680</v>
      </c>
      <c r="G100" s="47">
        <f>G98+G96+G94+G92+G90+G88+G86</f>
        <v>26.340000000000003</v>
      </c>
      <c r="H100" s="46"/>
      <c r="I100" s="47">
        <f>J98+J96+J94+J92+J90+J88+J86</f>
        <v>33.639999999999993</v>
      </c>
      <c r="J100" s="48"/>
      <c r="K100" s="48"/>
      <c r="L100" s="46"/>
      <c r="M100" s="3"/>
      <c r="N100" s="47">
        <f>N98+N96+N94+N92+N90+N88+N86</f>
        <v>73.300000000000011</v>
      </c>
      <c r="O100" s="46"/>
      <c r="P100" s="8">
        <f>P98+P96+P94+P92+P90+P88+P86</f>
        <v>698.80000000000007</v>
      </c>
      <c r="Q100" s="8">
        <f>Q98+Q96+Q94+Q92+Q90+Q86</f>
        <v>13.18</v>
      </c>
    </row>
    <row r="101" spans="1:17" ht="15" customHeight="1" x14ac:dyDescent="0.15">
      <c r="A101" s="16" t="s">
        <v>5</v>
      </c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</row>
    <row r="102" spans="1:17" ht="12" customHeight="1" x14ac:dyDescent="0.15">
      <c r="A102" s="13">
        <v>2013</v>
      </c>
      <c r="B102" s="13">
        <v>536</v>
      </c>
      <c r="C102" s="15" t="s">
        <v>62</v>
      </c>
      <c r="D102" s="15"/>
      <c r="E102" s="15"/>
      <c r="F102" s="13">
        <v>200</v>
      </c>
      <c r="G102" s="11">
        <v>10</v>
      </c>
      <c r="H102" s="11"/>
      <c r="I102" s="12"/>
      <c r="J102" s="11">
        <v>6.4</v>
      </c>
      <c r="K102" s="11"/>
      <c r="L102" s="11"/>
      <c r="M102" s="11"/>
      <c r="N102" s="11">
        <v>17</v>
      </c>
      <c r="O102" s="11"/>
      <c r="P102" s="11">
        <v>174</v>
      </c>
      <c r="Q102" s="11">
        <v>1.2</v>
      </c>
    </row>
    <row r="103" spans="1:17" ht="10.5" customHeight="1" x14ac:dyDescent="0.15">
      <c r="A103" s="13"/>
      <c r="B103" s="13"/>
      <c r="C103" s="14" t="s">
        <v>61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2" customHeight="1" x14ac:dyDescent="0.15">
      <c r="A104" s="13">
        <v>2013</v>
      </c>
      <c r="B104" s="13">
        <v>579</v>
      </c>
      <c r="C104" s="15" t="s">
        <v>60</v>
      </c>
      <c r="D104" s="15"/>
      <c r="E104" s="15"/>
      <c r="F104" s="13">
        <v>60</v>
      </c>
      <c r="G104" s="11">
        <v>4.0999999999999996</v>
      </c>
      <c r="H104" s="11"/>
      <c r="I104" s="12"/>
      <c r="J104" s="11">
        <v>7.7</v>
      </c>
      <c r="K104" s="11"/>
      <c r="L104" s="11"/>
      <c r="M104" s="11"/>
      <c r="N104" s="11">
        <v>33.299999999999997</v>
      </c>
      <c r="O104" s="11"/>
      <c r="P104" s="11">
        <v>218</v>
      </c>
      <c r="Q104" s="11">
        <v>0</v>
      </c>
    </row>
    <row r="105" spans="1:17" ht="10.5" customHeight="1" x14ac:dyDescent="0.15">
      <c r="A105" s="13"/>
      <c r="B105" s="13"/>
      <c r="C105" s="14" t="s">
        <v>59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3" x14ac:dyDescent="0.15">
      <c r="A106" s="10" t="s">
        <v>1</v>
      </c>
      <c r="B106" s="10"/>
      <c r="C106" s="10"/>
      <c r="D106" s="10"/>
      <c r="E106" s="10"/>
      <c r="F106" s="9">
        <f>F104+F102</f>
        <v>260</v>
      </c>
      <c r="G106" s="2">
        <f>G104+G102</f>
        <v>14.1</v>
      </c>
      <c r="H106" s="2"/>
      <c r="I106" s="2">
        <f>J104+J102</f>
        <v>14.100000000000001</v>
      </c>
      <c r="J106" s="2"/>
      <c r="K106" s="2"/>
      <c r="L106" s="2"/>
      <c r="M106" s="3"/>
      <c r="N106" s="2">
        <f>N104+N102</f>
        <v>50.3</v>
      </c>
      <c r="O106" s="2"/>
      <c r="P106" s="8">
        <f>P104+P102</f>
        <v>392</v>
      </c>
      <c r="Q106" s="8">
        <f>Q104+Q102</f>
        <v>1.2</v>
      </c>
    </row>
    <row r="107" spans="1:17" ht="13" x14ac:dyDescent="0.15">
      <c r="A107" s="80" t="s">
        <v>58</v>
      </c>
      <c r="B107" s="79"/>
      <c r="C107" s="78"/>
      <c r="D107" s="78"/>
      <c r="E107" s="77"/>
      <c r="F107" s="9">
        <f>F106+F100+F84+F80</f>
        <v>1495</v>
      </c>
      <c r="G107" s="2">
        <f>G106+G100+G84+G80</f>
        <v>52.490000000000009</v>
      </c>
      <c r="H107" s="2"/>
      <c r="I107" s="2">
        <f>I106+I100+I84+I80</f>
        <v>66.949999999999989</v>
      </c>
      <c r="J107" s="2"/>
      <c r="K107" s="2"/>
      <c r="L107" s="2"/>
      <c r="M107" s="3"/>
      <c r="N107" s="2">
        <f>N106+N100+N84+N80</f>
        <v>202.44</v>
      </c>
      <c r="O107" s="2"/>
      <c r="P107" s="8">
        <f>P106+P100+P84+P80</f>
        <v>1605.0000000000002</v>
      </c>
      <c r="Q107" s="8">
        <f>Q100+Q84+Q80</f>
        <v>57.9</v>
      </c>
    </row>
    <row r="109" spans="1:17" ht="23" x14ac:dyDescent="0.15">
      <c r="E109" s="74" t="s">
        <v>50</v>
      </c>
      <c r="F109" s="74"/>
      <c r="G109" s="74"/>
    </row>
    <row r="110" spans="1:17" ht="16" x14ac:dyDescent="0.15">
      <c r="D110" s="73">
        <v>45726</v>
      </c>
      <c r="E110" s="73"/>
      <c r="F110" s="73"/>
      <c r="G110" s="73"/>
      <c r="H110" s="73"/>
      <c r="I110" s="73"/>
      <c r="J110" s="73"/>
    </row>
    <row r="112" spans="1:17" ht="18" x14ac:dyDescent="0.15">
      <c r="B112" s="72" t="s">
        <v>57</v>
      </c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</row>
    <row r="114" spans="1:17" ht="12" x14ac:dyDescent="0.15">
      <c r="A114" s="76" t="s">
        <v>48</v>
      </c>
      <c r="B114" s="76" t="s">
        <v>47</v>
      </c>
      <c r="C114" s="76" t="s">
        <v>46</v>
      </c>
      <c r="D114" s="76"/>
      <c r="E114" s="76"/>
      <c r="F114" s="76" t="s">
        <v>45</v>
      </c>
      <c r="G114" s="76" t="s">
        <v>44</v>
      </c>
      <c r="H114" s="76"/>
      <c r="I114" s="76"/>
      <c r="J114" s="76"/>
      <c r="K114" s="76"/>
      <c r="L114" s="76"/>
      <c r="M114" s="76"/>
      <c r="N114" s="76"/>
      <c r="O114" s="76" t="s">
        <v>43</v>
      </c>
      <c r="P114" s="76"/>
      <c r="Q114" s="76" t="s">
        <v>42</v>
      </c>
    </row>
    <row r="115" spans="1:17" ht="12" x14ac:dyDescent="0.15">
      <c r="A115" s="76"/>
      <c r="B115" s="76"/>
      <c r="C115" s="76"/>
      <c r="D115" s="76"/>
      <c r="E115" s="76"/>
      <c r="F115" s="76"/>
      <c r="G115" s="76" t="s">
        <v>41</v>
      </c>
      <c r="H115" s="76"/>
      <c r="I115" s="76" t="s">
        <v>40</v>
      </c>
      <c r="J115" s="76"/>
      <c r="K115" s="76"/>
      <c r="L115" s="76"/>
      <c r="M115" s="76" t="s">
        <v>39</v>
      </c>
      <c r="N115" s="76"/>
      <c r="O115" s="76"/>
      <c r="P115" s="76"/>
      <c r="Q115" s="76"/>
    </row>
    <row r="116" spans="1:17" ht="14" x14ac:dyDescent="0.15">
      <c r="A116" s="16" t="s">
        <v>38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1:17" ht="12" customHeight="1" x14ac:dyDescent="0.15">
      <c r="A117" s="13" t="s">
        <v>12</v>
      </c>
      <c r="B117" s="13">
        <v>261</v>
      </c>
      <c r="C117" s="15" t="s">
        <v>37</v>
      </c>
      <c r="D117" s="15"/>
      <c r="E117" s="15"/>
      <c r="F117" s="13">
        <v>150</v>
      </c>
      <c r="G117" s="11">
        <v>4.8</v>
      </c>
      <c r="H117" s="11"/>
      <c r="I117" s="12"/>
      <c r="J117" s="11">
        <v>8.5500000000000007</v>
      </c>
      <c r="K117" s="11"/>
      <c r="L117" s="11"/>
      <c r="M117" s="11"/>
      <c r="N117" s="11">
        <v>26.82</v>
      </c>
      <c r="O117" s="11"/>
      <c r="P117" s="11">
        <v>203.4</v>
      </c>
      <c r="Q117" s="11">
        <v>1.07</v>
      </c>
    </row>
    <row r="118" spans="1:17" ht="10.5" customHeight="1" x14ac:dyDescent="0.15">
      <c r="A118" s="13"/>
      <c r="B118" s="13"/>
      <c r="C118" s="14" t="s">
        <v>36</v>
      </c>
      <c r="D118" s="14"/>
      <c r="E118" s="14"/>
      <c r="F118" s="13"/>
      <c r="G118" s="11"/>
      <c r="H118" s="11"/>
      <c r="I118" s="12"/>
      <c r="J118" s="11"/>
      <c r="K118" s="11"/>
      <c r="L118" s="11"/>
      <c r="M118" s="11"/>
      <c r="N118" s="11"/>
      <c r="O118" s="11"/>
      <c r="P118" s="11"/>
      <c r="Q118" s="11"/>
    </row>
    <row r="119" spans="1:17" ht="12" x14ac:dyDescent="0.15">
      <c r="A119" s="13" t="s">
        <v>12</v>
      </c>
      <c r="B119" s="13" t="s">
        <v>35</v>
      </c>
      <c r="C119" s="15" t="s">
        <v>34</v>
      </c>
      <c r="D119" s="15"/>
      <c r="E119" s="15"/>
      <c r="F119" s="13">
        <v>25</v>
      </c>
      <c r="G119" s="11">
        <v>1.88</v>
      </c>
      <c r="H119" s="11"/>
      <c r="I119" s="12"/>
      <c r="J119" s="11">
        <v>0.73</v>
      </c>
      <c r="K119" s="11"/>
      <c r="L119" s="11"/>
      <c r="M119" s="11"/>
      <c r="N119" s="11">
        <v>12.85</v>
      </c>
      <c r="O119" s="11"/>
      <c r="P119" s="11">
        <v>65.5</v>
      </c>
      <c r="Q119" s="11" t="s">
        <v>9</v>
      </c>
    </row>
    <row r="120" spans="1:17" x14ac:dyDescent="0.15">
      <c r="A120" s="13"/>
      <c r="B120" s="13"/>
      <c r="C120" s="14" t="s">
        <v>33</v>
      </c>
      <c r="D120" s="14"/>
      <c r="E120" s="14"/>
      <c r="F120" s="13"/>
      <c r="G120" s="11"/>
      <c r="H120" s="11"/>
      <c r="I120" s="12"/>
      <c r="J120" s="11"/>
      <c r="K120" s="11"/>
      <c r="L120" s="11"/>
      <c r="M120" s="11"/>
      <c r="N120" s="11"/>
      <c r="O120" s="11"/>
      <c r="P120" s="11"/>
      <c r="Q120" s="11"/>
    </row>
    <row r="121" spans="1:17" ht="12" x14ac:dyDescent="0.15">
      <c r="A121" s="13" t="s">
        <v>12</v>
      </c>
      <c r="B121" s="13" t="s">
        <v>32</v>
      </c>
      <c r="C121" s="15" t="s">
        <v>31</v>
      </c>
      <c r="D121" s="15"/>
      <c r="E121" s="15"/>
      <c r="F121" s="13">
        <v>3</v>
      </c>
      <c r="G121" s="11">
        <v>1.7999999999999999E-2</v>
      </c>
      <c r="H121" s="11"/>
      <c r="I121" s="12"/>
      <c r="J121" s="11">
        <v>2.48</v>
      </c>
      <c r="K121" s="11"/>
      <c r="L121" s="11"/>
      <c r="M121" s="11"/>
      <c r="N121" s="11">
        <v>2.4E-2</v>
      </c>
      <c r="O121" s="11"/>
      <c r="P121" s="11">
        <v>22.4</v>
      </c>
      <c r="Q121" s="11" t="s">
        <v>9</v>
      </c>
    </row>
    <row r="122" spans="1:17" x14ac:dyDescent="0.15">
      <c r="A122" s="13"/>
      <c r="B122" s="13"/>
      <c r="C122" s="14" t="s">
        <v>30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customHeight="1" x14ac:dyDescent="0.15">
      <c r="A123" s="13">
        <v>2013</v>
      </c>
      <c r="B123" s="13">
        <v>514</v>
      </c>
      <c r="C123" s="18" t="s">
        <v>29</v>
      </c>
      <c r="D123" s="15"/>
      <c r="E123" s="15"/>
      <c r="F123" s="13">
        <v>150</v>
      </c>
      <c r="G123" s="11">
        <v>2.4</v>
      </c>
      <c r="H123" s="11"/>
      <c r="I123" s="12"/>
      <c r="J123" s="11">
        <v>2.0299999999999998</v>
      </c>
      <c r="K123" s="11"/>
      <c r="L123" s="11"/>
      <c r="M123" s="11"/>
      <c r="N123" s="11">
        <v>19.03</v>
      </c>
      <c r="O123" s="11"/>
      <c r="P123" s="11">
        <v>59.3</v>
      </c>
      <c r="Q123" s="11">
        <v>1</v>
      </c>
    </row>
    <row r="124" spans="1:17" ht="10.5" customHeight="1" x14ac:dyDescent="0.15">
      <c r="A124" s="13"/>
      <c r="B124" s="13"/>
      <c r="C124" s="17" t="s">
        <v>28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3" x14ac:dyDescent="0.15">
      <c r="A125" s="10" t="s">
        <v>1</v>
      </c>
      <c r="B125" s="10"/>
      <c r="C125" s="10"/>
      <c r="D125" s="10"/>
      <c r="E125" s="10"/>
      <c r="F125" s="9">
        <f>F123+F121+F119+F117</f>
        <v>328</v>
      </c>
      <c r="G125" s="2">
        <f>G123+G121+G119+G117</f>
        <v>9.097999999999999</v>
      </c>
      <c r="H125" s="2"/>
      <c r="I125" s="2">
        <f>J123+J121+J119+J117</f>
        <v>13.790000000000001</v>
      </c>
      <c r="J125" s="2"/>
      <c r="K125" s="2"/>
      <c r="L125" s="2"/>
      <c r="M125" s="3"/>
      <c r="N125" s="47">
        <f>N123+N121+N119+N117</f>
        <v>58.724000000000004</v>
      </c>
      <c r="O125" s="46"/>
      <c r="P125" s="8">
        <f>P123+P121+P119+P117</f>
        <v>350.6</v>
      </c>
      <c r="Q125" s="8">
        <f>Q123+Q121+Q119+Q117</f>
        <v>2.0700000000000003</v>
      </c>
    </row>
    <row r="126" spans="1:17" ht="14" x14ac:dyDescent="0.15">
      <c r="A126" s="16" t="s">
        <v>27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 ht="12" customHeight="1" x14ac:dyDescent="0.15">
      <c r="A127" s="13" t="s">
        <v>12</v>
      </c>
      <c r="B127" s="13">
        <v>537</v>
      </c>
      <c r="C127" s="18" t="s">
        <v>26</v>
      </c>
      <c r="D127" s="15"/>
      <c r="E127" s="15"/>
      <c r="F127" s="13" t="s">
        <v>25</v>
      </c>
      <c r="G127" s="11">
        <v>0.5</v>
      </c>
      <c r="H127" s="11"/>
      <c r="I127" s="12"/>
      <c r="J127" s="11" t="s">
        <v>24</v>
      </c>
      <c r="K127" s="11"/>
      <c r="L127" s="11"/>
      <c r="M127" s="11"/>
      <c r="N127" s="11">
        <v>10.1</v>
      </c>
      <c r="O127" s="11"/>
      <c r="P127" s="75">
        <v>46</v>
      </c>
      <c r="Q127" s="75">
        <v>2</v>
      </c>
    </row>
    <row r="128" spans="1:17" ht="10.5" customHeight="1" x14ac:dyDescent="0.15">
      <c r="A128" s="13"/>
      <c r="B128" s="13"/>
      <c r="C128" s="14"/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75"/>
      <c r="Q128" s="75"/>
    </row>
    <row r="129" spans="1:17" ht="13" x14ac:dyDescent="0.15">
      <c r="A129" s="10" t="s">
        <v>1</v>
      </c>
      <c r="B129" s="10"/>
      <c r="C129" s="10"/>
      <c r="D129" s="10"/>
      <c r="E129" s="10"/>
      <c r="F129" s="9" t="str">
        <f>F127</f>
        <v>100</v>
      </c>
      <c r="G129" s="2">
        <f>G127</f>
        <v>0.5</v>
      </c>
      <c r="H129" s="2"/>
      <c r="I129" s="2" t="str">
        <f>J127</f>
        <v>0,1</v>
      </c>
      <c r="J129" s="2"/>
      <c r="K129" s="2"/>
      <c r="L129" s="2"/>
      <c r="M129" s="3"/>
      <c r="N129" s="2">
        <f>N127</f>
        <v>10.1</v>
      </c>
      <c r="O129" s="2"/>
      <c r="P129" s="1">
        <f>P127</f>
        <v>46</v>
      </c>
      <c r="Q129" s="1">
        <f>Q127</f>
        <v>2</v>
      </c>
    </row>
    <row r="130" spans="1:17" ht="14" x14ac:dyDescent="0.15">
      <c r="A130" s="16" t="s">
        <v>23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37">
        <v>2013</v>
      </c>
      <c r="B131" s="37">
        <v>113</v>
      </c>
      <c r="C131" s="40" t="s">
        <v>22</v>
      </c>
      <c r="D131" s="39"/>
      <c r="E131" s="39"/>
      <c r="F131" s="37">
        <v>30</v>
      </c>
      <c r="G131" s="35">
        <v>0.24</v>
      </c>
      <c r="H131" s="35"/>
      <c r="I131" s="36"/>
      <c r="J131" s="35">
        <v>0.03</v>
      </c>
      <c r="K131" s="35"/>
      <c r="L131" s="35"/>
      <c r="M131" s="35"/>
      <c r="N131" s="35">
        <v>0.51</v>
      </c>
      <c r="O131" s="35"/>
      <c r="P131" s="35">
        <v>3.9</v>
      </c>
      <c r="Q131" s="35">
        <v>1.5</v>
      </c>
    </row>
    <row r="132" spans="1:17" ht="10.5" customHeight="1" x14ac:dyDescent="0.15">
      <c r="A132" s="37"/>
      <c r="B132" s="37"/>
      <c r="C132" s="42"/>
      <c r="D132" s="41"/>
      <c r="E132" s="41"/>
      <c r="F132" s="37"/>
      <c r="G132" s="35"/>
      <c r="H132" s="35"/>
      <c r="I132" s="36"/>
      <c r="J132" s="35"/>
      <c r="K132" s="35"/>
      <c r="L132" s="35"/>
      <c r="M132" s="35"/>
      <c r="N132" s="35"/>
      <c r="O132" s="35"/>
      <c r="P132" s="35"/>
      <c r="Q132" s="35"/>
    </row>
    <row r="133" spans="1:17" ht="12" customHeight="1" x14ac:dyDescent="0.15">
      <c r="A133" s="37" t="s">
        <v>12</v>
      </c>
      <c r="B133" s="37">
        <v>151</v>
      </c>
      <c r="C133" s="40" t="s">
        <v>21</v>
      </c>
      <c r="D133" s="39"/>
      <c r="E133" s="39"/>
      <c r="F133" s="37">
        <v>150</v>
      </c>
      <c r="G133" s="35">
        <v>0.72</v>
      </c>
      <c r="H133" s="35"/>
      <c r="I133" s="36"/>
      <c r="J133" s="35">
        <v>1.56</v>
      </c>
      <c r="K133" s="35"/>
      <c r="L133" s="35"/>
      <c r="M133" s="35"/>
      <c r="N133" s="35">
        <v>5.27</v>
      </c>
      <c r="O133" s="35"/>
      <c r="P133" s="35">
        <v>38</v>
      </c>
      <c r="Q133" s="35">
        <v>3.45</v>
      </c>
    </row>
    <row r="134" spans="1:17" ht="18" customHeight="1" x14ac:dyDescent="0.15">
      <c r="A134" s="37"/>
      <c r="B134" s="37"/>
      <c r="C134" s="38" t="s">
        <v>20</v>
      </c>
      <c r="D134" s="38"/>
      <c r="E134" s="38"/>
      <c r="F134" s="37"/>
      <c r="G134" s="35"/>
      <c r="H134" s="35"/>
      <c r="I134" s="36"/>
      <c r="J134" s="35"/>
      <c r="K134" s="35"/>
      <c r="L134" s="35"/>
      <c r="M134" s="35"/>
      <c r="N134" s="35"/>
      <c r="O134" s="35"/>
      <c r="P134" s="35"/>
      <c r="Q134" s="35"/>
    </row>
    <row r="135" spans="1:17" ht="12" customHeight="1" x14ac:dyDescent="0.15">
      <c r="A135" s="31">
        <v>2013</v>
      </c>
      <c r="B135" s="31">
        <v>394</v>
      </c>
      <c r="C135" s="34" t="s">
        <v>19</v>
      </c>
      <c r="D135" s="33"/>
      <c r="E135" s="32"/>
      <c r="F135" s="31">
        <v>60</v>
      </c>
      <c r="G135" s="29">
        <v>8.9</v>
      </c>
      <c r="H135" s="28"/>
      <c r="I135" s="23"/>
      <c r="J135" s="29">
        <v>15</v>
      </c>
      <c r="K135" s="30"/>
      <c r="L135" s="30"/>
      <c r="M135" s="28"/>
      <c r="N135" s="29">
        <v>11.8</v>
      </c>
      <c r="O135" s="28"/>
      <c r="P135" s="27">
        <v>218</v>
      </c>
      <c r="Q135" s="27">
        <v>0.8</v>
      </c>
    </row>
    <row r="136" spans="1:17" ht="10.5" customHeight="1" x14ac:dyDescent="0.15">
      <c r="A136" s="24"/>
      <c r="B136" s="24"/>
      <c r="C136" s="26" t="s">
        <v>18</v>
      </c>
      <c r="D136" s="14"/>
      <c r="E136" s="25"/>
      <c r="F136" s="24"/>
      <c r="G136" s="21"/>
      <c r="H136" s="20"/>
      <c r="I136" s="23"/>
      <c r="J136" s="21"/>
      <c r="K136" s="22"/>
      <c r="L136" s="22"/>
      <c r="M136" s="20"/>
      <c r="N136" s="21"/>
      <c r="O136" s="20"/>
      <c r="P136" s="19"/>
      <c r="Q136" s="19"/>
    </row>
    <row r="137" spans="1:17" ht="12" customHeight="1" x14ac:dyDescent="0.15">
      <c r="A137" s="13">
        <v>2021</v>
      </c>
      <c r="B137" s="13">
        <v>201</v>
      </c>
      <c r="C137" s="18" t="s">
        <v>17</v>
      </c>
      <c r="D137" s="15"/>
      <c r="E137" s="15"/>
      <c r="F137" s="13">
        <v>120</v>
      </c>
      <c r="G137" s="11">
        <v>2.4</v>
      </c>
      <c r="H137" s="11"/>
      <c r="I137" s="12"/>
      <c r="J137" s="11">
        <v>6.42</v>
      </c>
      <c r="K137" s="11"/>
      <c r="L137" s="11"/>
      <c r="M137" s="11"/>
      <c r="N137" s="11">
        <v>10.199999999999999</v>
      </c>
      <c r="O137" s="11"/>
      <c r="P137" s="11">
        <v>108</v>
      </c>
      <c r="Q137" s="11">
        <v>9.18</v>
      </c>
    </row>
    <row r="138" spans="1:17" ht="16.5" customHeight="1" x14ac:dyDescent="0.15">
      <c r="A138" s="13"/>
      <c r="B138" s="13"/>
      <c r="C138" s="17" t="s">
        <v>16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2" x14ac:dyDescent="0.15">
      <c r="A139" s="13" t="s">
        <v>12</v>
      </c>
      <c r="B139" s="13" t="s">
        <v>15</v>
      </c>
      <c r="C139" s="15" t="s">
        <v>14</v>
      </c>
      <c r="D139" s="15"/>
      <c r="E139" s="15"/>
      <c r="F139" s="13">
        <v>25</v>
      </c>
      <c r="G139" s="11">
        <v>1.9</v>
      </c>
      <c r="H139" s="11"/>
      <c r="I139" s="12"/>
      <c r="J139" s="11">
        <v>0.2</v>
      </c>
      <c r="K139" s="11"/>
      <c r="L139" s="11"/>
      <c r="M139" s="11"/>
      <c r="N139" s="11">
        <v>12.25</v>
      </c>
      <c r="O139" s="11"/>
      <c r="P139" s="11">
        <v>58</v>
      </c>
      <c r="Q139" s="11" t="s">
        <v>9</v>
      </c>
    </row>
    <row r="140" spans="1:17" x14ac:dyDescent="0.15">
      <c r="A140" s="13"/>
      <c r="B140" s="13"/>
      <c r="C140" s="14" t="s">
        <v>13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x14ac:dyDescent="0.15">
      <c r="A141" s="13" t="s">
        <v>12</v>
      </c>
      <c r="B141" s="13" t="s">
        <v>11</v>
      </c>
      <c r="C141" s="15" t="s">
        <v>10</v>
      </c>
      <c r="D141" s="15"/>
      <c r="E141" s="15"/>
      <c r="F141" s="13">
        <v>15</v>
      </c>
      <c r="G141" s="11">
        <v>1</v>
      </c>
      <c r="H141" s="11"/>
      <c r="I141" s="12"/>
      <c r="J141" s="11">
        <v>0.18</v>
      </c>
      <c r="K141" s="11"/>
      <c r="L141" s="11"/>
      <c r="M141" s="11"/>
      <c r="N141" s="11">
        <v>5.01</v>
      </c>
      <c r="O141" s="11"/>
      <c r="P141" s="11">
        <v>26</v>
      </c>
      <c r="Q141" s="11" t="s">
        <v>9</v>
      </c>
    </row>
    <row r="142" spans="1:17" x14ac:dyDescent="0.15">
      <c r="A142" s="13"/>
      <c r="B142" s="13"/>
      <c r="C142" s="14" t="s">
        <v>8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527</v>
      </c>
      <c r="C143" s="15" t="s">
        <v>7</v>
      </c>
      <c r="D143" s="15"/>
      <c r="E143" s="15"/>
      <c r="F143" s="13" t="s">
        <v>3</v>
      </c>
      <c r="G143" s="11">
        <v>0.38</v>
      </c>
      <c r="H143" s="11"/>
      <c r="I143" s="12"/>
      <c r="J143" s="11">
        <v>0</v>
      </c>
      <c r="K143" s="11"/>
      <c r="L143" s="11"/>
      <c r="M143" s="11"/>
      <c r="N143" s="11">
        <v>20.3</v>
      </c>
      <c r="O143" s="11"/>
      <c r="P143" s="11">
        <v>82.5</v>
      </c>
      <c r="Q143" s="11">
        <v>0.4</v>
      </c>
    </row>
    <row r="144" spans="1:17" ht="10.5" customHeight="1" x14ac:dyDescent="0.15">
      <c r="A144" s="13"/>
      <c r="B144" s="13"/>
      <c r="C144" s="14" t="s">
        <v>6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3" x14ac:dyDescent="0.15">
      <c r="A145" s="10" t="s">
        <v>1</v>
      </c>
      <c r="B145" s="10"/>
      <c r="C145" s="10"/>
      <c r="D145" s="10"/>
      <c r="E145" s="10"/>
      <c r="F145" s="9">
        <f>F182+F180+F178+F176+F174+F172+F170+F168</f>
        <v>856</v>
      </c>
      <c r="G145" s="2">
        <f>G143+G141+G139+G137+G135+G133+G131</f>
        <v>15.540000000000001</v>
      </c>
      <c r="H145" s="2"/>
      <c r="I145" s="2">
        <f>J182+J180+J178+J176+J174+J172+J170+J168</f>
        <v>13.89</v>
      </c>
      <c r="J145" s="2"/>
      <c r="K145" s="2"/>
      <c r="L145" s="2"/>
      <c r="M145" s="3"/>
      <c r="N145" s="2">
        <f>N182+N180+N178+N176+N174+N172+N170+N168</f>
        <v>137.648</v>
      </c>
      <c r="O145" s="2"/>
      <c r="P145" s="8">
        <f>P182+P180+P178+P176+P174+P172+P170+P168</f>
        <v>793.2</v>
      </c>
      <c r="Q145" s="8">
        <f>Q182+Q180+Q178+Q176+Q174+Q172+Q170+Q168</f>
        <v>8.14</v>
      </c>
    </row>
    <row r="146" spans="1:17" ht="14" x14ac:dyDescent="0.15">
      <c r="A146" s="16" t="s">
        <v>5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ht="12" x14ac:dyDescent="0.15">
      <c r="A147" s="13">
        <v>2013</v>
      </c>
      <c r="B147" s="13">
        <v>534</v>
      </c>
      <c r="C147" s="15" t="s">
        <v>4</v>
      </c>
      <c r="D147" s="15"/>
      <c r="E147" s="15"/>
      <c r="F147" s="13" t="s">
        <v>3</v>
      </c>
      <c r="G147" s="11">
        <v>4.4000000000000004</v>
      </c>
      <c r="H147" s="11"/>
      <c r="I147" s="12"/>
      <c r="J147" s="11">
        <v>3.8</v>
      </c>
      <c r="K147" s="11"/>
      <c r="L147" s="11"/>
      <c r="M147" s="11"/>
      <c r="N147" s="11">
        <v>7.2</v>
      </c>
      <c r="O147" s="11"/>
      <c r="P147" s="11">
        <v>80</v>
      </c>
      <c r="Q147" s="11">
        <v>2</v>
      </c>
    </row>
    <row r="148" spans="1:17" x14ac:dyDescent="0.15">
      <c r="A148" s="13"/>
      <c r="B148" s="13"/>
      <c r="C148" s="14"/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8" customHeight="1" x14ac:dyDescent="0.15">
      <c r="A149" s="13">
        <v>2013</v>
      </c>
      <c r="B149" s="13">
        <v>607</v>
      </c>
      <c r="C149" s="15" t="s">
        <v>2</v>
      </c>
      <c r="D149" s="15"/>
      <c r="E149" s="15"/>
      <c r="F149" s="13">
        <v>25</v>
      </c>
      <c r="G149" s="11">
        <v>0.56999999999999995</v>
      </c>
      <c r="H149" s="11"/>
      <c r="I149" s="12"/>
      <c r="J149" s="11">
        <v>55.3</v>
      </c>
      <c r="K149" s="11"/>
      <c r="L149" s="11"/>
      <c r="M149" s="11"/>
      <c r="N149" s="11">
        <v>22.5</v>
      </c>
      <c r="O149" s="11"/>
      <c r="P149" s="11">
        <v>85.2</v>
      </c>
      <c r="Q149" s="11">
        <v>0</v>
      </c>
    </row>
    <row r="150" spans="1:17" ht="10.5" customHeight="1" x14ac:dyDescent="0.15">
      <c r="A150" s="13"/>
      <c r="B150" s="13"/>
      <c r="C150" s="14"/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customHeight="1" x14ac:dyDescent="0.15">
      <c r="A151" s="10" t="s">
        <v>1</v>
      </c>
      <c r="B151" s="10"/>
      <c r="C151" s="10"/>
      <c r="D151" s="10"/>
      <c r="E151" s="10"/>
      <c r="F151" s="9">
        <f>F149+F147</f>
        <v>175</v>
      </c>
      <c r="G151" s="2">
        <f>G149+G147</f>
        <v>4.9700000000000006</v>
      </c>
      <c r="H151" s="2"/>
      <c r="I151" s="2">
        <f>J149+J147</f>
        <v>59.099999999999994</v>
      </c>
      <c r="J151" s="2"/>
      <c r="K151" s="2"/>
      <c r="L151" s="2"/>
      <c r="M151" s="3"/>
      <c r="N151" s="2">
        <f>N149+N147</f>
        <v>29.7</v>
      </c>
      <c r="O151" s="2"/>
      <c r="P151" s="8">
        <f>P149+P147</f>
        <v>165.2</v>
      </c>
      <c r="Q151" s="8">
        <f>Q149+Q147</f>
        <v>2</v>
      </c>
    </row>
    <row r="152" spans="1:17" ht="12" customHeight="1" x14ac:dyDescent="0.15">
      <c r="A152" s="16" t="s">
        <v>56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5" customHeight="1" x14ac:dyDescent="0.15">
      <c r="A153" s="13" t="s">
        <v>12</v>
      </c>
      <c r="B153" s="13">
        <v>273</v>
      </c>
      <c r="C153" s="15" t="s">
        <v>55</v>
      </c>
      <c r="D153" s="15"/>
      <c r="E153" s="15"/>
      <c r="F153" s="13">
        <v>150</v>
      </c>
      <c r="G153" s="11">
        <v>5.85</v>
      </c>
      <c r="H153" s="11"/>
      <c r="I153" s="12"/>
      <c r="J153" s="11">
        <v>7.1</v>
      </c>
      <c r="K153" s="11"/>
      <c r="L153" s="11"/>
      <c r="M153" s="11"/>
      <c r="N153" s="11">
        <v>26.85</v>
      </c>
      <c r="O153" s="11"/>
      <c r="P153" s="11">
        <v>212.7</v>
      </c>
      <c r="Q153" s="11">
        <v>1.1000000000000001</v>
      </c>
    </row>
    <row r="154" spans="1:17" ht="12" customHeight="1" x14ac:dyDescent="0.15">
      <c r="A154" s="13"/>
      <c r="B154" s="13"/>
      <c r="C154" s="14" t="s">
        <v>54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0.5" customHeight="1" x14ac:dyDescent="0.15">
      <c r="A155" s="13" t="s">
        <v>12</v>
      </c>
      <c r="B155" s="13" t="s">
        <v>35</v>
      </c>
      <c r="C155" s="15" t="s">
        <v>34</v>
      </c>
      <c r="D155" s="15"/>
      <c r="E155" s="15"/>
      <c r="F155" s="13">
        <v>25</v>
      </c>
      <c r="G155" s="11">
        <v>1.88</v>
      </c>
      <c r="H155" s="11"/>
      <c r="I155" s="12"/>
      <c r="J155" s="11">
        <v>0.73</v>
      </c>
      <c r="K155" s="11"/>
      <c r="L155" s="11"/>
      <c r="M155" s="11"/>
      <c r="N155" s="11">
        <v>12.85</v>
      </c>
      <c r="O155" s="11"/>
      <c r="P155" s="11">
        <v>65.5</v>
      </c>
      <c r="Q155" s="11" t="s">
        <v>9</v>
      </c>
    </row>
    <row r="156" spans="1:17" ht="12" customHeight="1" x14ac:dyDescent="0.15">
      <c r="A156" s="13"/>
      <c r="B156" s="13"/>
      <c r="C156" s="14" t="s">
        <v>33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0.5" customHeight="1" x14ac:dyDescent="0.15">
      <c r="A157" s="13">
        <v>2013</v>
      </c>
      <c r="B157" s="13" t="s">
        <v>53</v>
      </c>
      <c r="C157" s="15" t="s">
        <v>52</v>
      </c>
      <c r="D157" s="15"/>
      <c r="E157" s="15"/>
      <c r="F157" s="13">
        <v>150</v>
      </c>
      <c r="G157" s="11">
        <v>0.08</v>
      </c>
      <c r="H157" s="11"/>
      <c r="I157" s="12"/>
      <c r="J157" s="11">
        <v>0</v>
      </c>
      <c r="K157" s="11"/>
      <c r="L157" s="11"/>
      <c r="M157" s="11"/>
      <c r="N157" s="11">
        <v>11.3</v>
      </c>
      <c r="O157" s="11"/>
      <c r="P157" s="11">
        <v>45</v>
      </c>
      <c r="Q157" s="11" t="s">
        <v>9</v>
      </c>
    </row>
    <row r="158" spans="1:17" ht="12" customHeight="1" x14ac:dyDescent="0.15">
      <c r="A158" s="13"/>
      <c r="B158" s="13"/>
      <c r="C158" s="14" t="s">
        <v>51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0.5" customHeight="1" x14ac:dyDescent="0.15">
      <c r="A159" s="10" t="s">
        <v>1</v>
      </c>
      <c r="B159" s="10"/>
      <c r="C159" s="10"/>
      <c r="D159" s="10"/>
      <c r="E159" s="10"/>
      <c r="F159" s="9">
        <f>F157+F155+F153</f>
        <v>325</v>
      </c>
      <c r="G159" s="2">
        <f>G157+G155+G153</f>
        <v>7.81</v>
      </c>
      <c r="H159" s="2"/>
      <c r="I159" s="2">
        <f>J157+J155+J153</f>
        <v>7.83</v>
      </c>
      <c r="J159" s="2"/>
      <c r="K159" s="2"/>
      <c r="L159" s="2"/>
      <c r="M159" s="3"/>
      <c r="N159" s="2">
        <f>N157+N155+N153</f>
        <v>51</v>
      </c>
      <c r="O159" s="2"/>
      <c r="P159" s="8">
        <f>P157+P155+P153</f>
        <v>323.2</v>
      </c>
      <c r="Q159" s="8">
        <f>Q157+Q155+Q153</f>
        <v>1.1000000000000001</v>
      </c>
    </row>
    <row r="160" spans="1:17" ht="12" customHeight="1" x14ac:dyDescent="0.15">
      <c r="A160" s="7" t="s">
        <v>0</v>
      </c>
      <c r="B160" s="6"/>
      <c r="C160" s="6"/>
      <c r="D160" s="6"/>
      <c r="E160" s="5"/>
      <c r="F160" s="4">
        <f>F159+F151+F145+F113+F109</f>
        <v>1356</v>
      </c>
      <c r="G160" s="2">
        <f>G159+G151+G145+G113+G109</f>
        <v>28.32</v>
      </c>
      <c r="H160" s="2"/>
      <c r="I160" s="2">
        <f>I159+I151+I145+I113+I109</f>
        <v>80.819999999999993</v>
      </c>
      <c r="J160" s="2"/>
      <c r="K160" s="2"/>
      <c r="L160" s="2"/>
      <c r="M160" s="3"/>
      <c r="N160" s="2">
        <f>N159+N151+N145+N113+N109</f>
        <v>218.34800000000001</v>
      </c>
      <c r="O160" s="2"/>
      <c r="P160" s="1">
        <f>P159+P151+P145+P113+P109</f>
        <v>1281.5999999999999</v>
      </c>
      <c r="Q160" s="1">
        <f>Q159+Q151+Q145+Q113+Q109</f>
        <v>11.24</v>
      </c>
    </row>
    <row r="161" spans="1:17" ht="10.5" customHeight="1" x14ac:dyDescent="0.15"/>
    <row r="162" spans="1:17" ht="12" customHeight="1" x14ac:dyDescent="0.15">
      <c r="E162" s="74" t="s">
        <v>50</v>
      </c>
      <c r="F162" s="74"/>
      <c r="G162" s="74"/>
    </row>
    <row r="163" spans="1:17" ht="15" customHeight="1" x14ac:dyDescent="0.15">
      <c r="D163" s="73">
        <v>45726</v>
      </c>
      <c r="E163" s="73"/>
      <c r="F163" s="73"/>
      <c r="G163" s="73"/>
      <c r="H163" s="73"/>
      <c r="I163" s="73"/>
      <c r="J163" s="73"/>
    </row>
    <row r="164" spans="1:17" ht="12" customHeight="1" x14ac:dyDescent="0.15"/>
    <row r="165" spans="1:17" ht="10.5" customHeight="1" x14ac:dyDescent="0.15">
      <c r="B165" s="72" t="s">
        <v>49</v>
      </c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</row>
    <row r="166" spans="1:17" ht="12" customHeight="1" x14ac:dyDescent="0.15"/>
    <row r="167" spans="1:17" ht="10.5" customHeight="1" x14ac:dyDescent="0.15">
      <c r="A167" s="68" t="s">
        <v>48</v>
      </c>
      <c r="B167" s="68" t="s">
        <v>47</v>
      </c>
      <c r="C167" s="70" t="s">
        <v>46</v>
      </c>
      <c r="D167" s="71"/>
      <c r="E167" s="69"/>
      <c r="F167" s="68" t="s">
        <v>45</v>
      </c>
      <c r="G167" s="65" t="s">
        <v>44</v>
      </c>
      <c r="H167" s="66"/>
      <c r="I167" s="66"/>
      <c r="J167" s="66"/>
      <c r="K167" s="66"/>
      <c r="L167" s="66"/>
      <c r="M167" s="66"/>
      <c r="N167" s="64"/>
      <c r="O167" s="70" t="s">
        <v>43</v>
      </c>
      <c r="P167" s="69"/>
      <c r="Q167" s="68" t="s">
        <v>42</v>
      </c>
    </row>
    <row r="168" spans="1:17" ht="12" customHeight="1" x14ac:dyDescent="0.15">
      <c r="A168" s="61"/>
      <c r="B168" s="61"/>
      <c r="C168" s="63"/>
      <c r="D168" s="67"/>
      <c r="E168" s="62"/>
      <c r="F168" s="61"/>
      <c r="G168" s="65" t="s">
        <v>41</v>
      </c>
      <c r="H168" s="64"/>
      <c r="I168" s="65" t="s">
        <v>40</v>
      </c>
      <c r="J168" s="66"/>
      <c r="K168" s="66"/>
      <c r="L168" s="64"/>
      <c r="M168" s="65" t="s">
        <v>39</v>
      </c>
      <c r="N168" s="64"/>
      <c r="O168" s="63"/>
      <c r="P168" s="62"/>
      <c r="Q168" s="61"/>
    </row>
    <row r="169" spans="1:17" ht="10.5" customHeight="1" x14ac:dyDescent="0.15">
      <c r="A169" s="45" t="s">
        <v>38</v>
      </c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3"/>
    </row>
    <row r="170" spans="1:17" ht="12" customHeight="1" x14ac:dyDescent="0.15">
      <c r="A170" s="31" t="s">
        <v>12</v>
      </c>
      <c r="B170" s="31">
        <v>261</v>
      </c>
      <c r="C170" s="34" t="s">
        <v>37</v>
      </c>
      <c r="D170" s="33"/>
      <c r="E170" s="32"/>
      <c r="F170" s="31">
        <v>150</v>
      </c>
      <c r="G170" s="29">
        <v>4.8</v>
      </c>
      <c r="H170" s="28"/>
      <c r="I170" s="55"/>
      <c r="J170" s="29">
        <v>8.5500000000000007</v>
      </c>
      <c r="K170" s="30"/>
      <c r="L170" s="30"/>
      <c r="M170" s="28"/>
      <c r="N170" s="29">
        <v>26.82</v>
      </c>
      <c r="O170" s="28"/>
      <c r="P170" s="27">
        <v>203.4</v>
      </c>
      <c r="Q170" s="27">
        <v>1.07</v>
      </c>
    </row>
    <row r="171" spans="1:17" ht="10.5" customHeight="1" x14ac:dyDescent="0.15">
      <c r="A171" s="24"/>
      <c r="B171" s="24"/>
      <c r="C171" s="26" t="s">
        <v>36</v>
      </c>
      <c r="D171" s="14"/>
      <c r="E171" s="25"/>
      <c r="F171" s="24"/>
      <c r="G171" s="21"/>
      <c r="H171" s="20"/>
      <c r="I171" s="23"/>
      <c r="J171" s="21"/>
      <c r="K171" s="22"/>
      <c r="L171" s="22"/>
      <c r="M171" s="20"/>
      <c r="N171" s="21"/>
      <c r="O171" s="20"/>
      <c r="P171" s="19"/>
      <c r="Q171" s="19"/>
    </row>
    <row r="172" spans="1:17" ht="10.5" customHeight="1" x14ac:dyDescent="0.15">
      <c r="A172" s="31" t="s">
        <v>12</v>
      </c>
      <c r="B172" s="31" t="s">
        <v>35</v>
      </c>
      <c r="C172" s="34" t="s">
        <v>34</v>
      </c>
      <c r="D172" s="33"/>
      <c r="E172" s="32"/>
      <c r="F172" s="31">
        <v>25</v>
      </c>
      <c r="G172" s="29">
        <v>1.88</v>
      </c>
      <c r="H172" s="28"/>
      <c r="I172" s="23"/>
      <c r="J172" s="29">
        <v>0.73</v>
      </c>
      <c r="K172" s="30"/>
      <c r="L172" s="30"/>
      <c r="M172" s="28"/>
      <c r="N172" s="29">
        <v>12.85</v>
      </c>
      <c r="O172" s="28"/>
      <c r="P172" s="27">
        <v>65.5</v>
      </c>
      <c r="Q172" s="27" t="s">
        <v>9</v>
      </c>
    </row>
    <row r="173" spans="1:17" ht="10.5" customHeight="1" x14ac:dyDescent="0.15">
      <c r="A173" s="24"/>
      <c r="B173" s="24"/>
      <c r="C173" s="26" t="s">
        <v>33</v>
      </c>
      <c r="D173" s="14"/>
      <c r="E173" s="25"/>
      <c r="F173" s="24"/>
      <c r="G173" s="21"/>
      <c r="H173" s="20"/>
      <c r="I173" s="23"/>
      <c r="J173" s="21"/>
      <c r="K173" s="22"/>
      <c r="L173" s="22"/>
      <c r="M173" s="20"/>
      <c r="N173" s="21"/>
      <c r="O173" s="20"/>
      <c r="P173" s="19"/>
      <c r="Q173" s="19"/>
    </row>
    <row r="174" spans="1:17" ht="10.5" customHeight="1" x14ac:dyDescent="0.15">
      <c r="A174" s="31" t="s">
        <v>12</v>
      </c>
      <c r="B174" s="31" t="s">
        <v>32</v>
      </c>
      <c r="C174" s="34" t="s">
        <v>31</v>
      </c>
      <c r="D174" s="33"/>
      <c r="E174" s="32"/>
      <c r="F174" s="31">
        <v>3</v>
      </c>
      <c r="G174" s="29">
        <v>1.7999999999999999E-2</v>
      </c>
      <c r="H174" s="28"/>
      <c r="I174" s="23"/>
      <c r="J174" s="29">
        <v>2.48</v>
      </c>
      <c r="K174" s="30"/>
      <c r="L174" s="30"/>
      <c r="M174" s="28"/>
      <c r="N174" s="29">
        <v>2.4E-2</v>
      </c>
      <c r="O174" s="28"/>
      <c r="P174" s="27">
        <v>22.4</v>
      </c>
      <c r="Q174" s="27" t="s">
        <v>9</v>
      </c>
    </row>
    <row r="175" spans="1:17" ht="10.5" customHeight="1" x14ac:dyDescent="0.15">
      <c r="A175" s="24"/>
      <c r="B175" s="24"/>
      <c r="C175" s="26" t="s">
        <v>30</v>
      </c>
      <c r="D175" s="14"/>
      <c r="E175" s="25"/>
      <c r="F175" s="24"/>
      <c r="G175" s="21"/>
      <c r="H175" s="20"/>
      <c r="I175" s="23"/>
      <c r="J175" s="21"/>
      <c r="K175" s="22"/>
      <c r="L175" s="22"/>
      <c r="M175" s="20"/>
      <c r="N175" s="21"/>
      <c r="O175" s="20"/>
      <c r="P175" s="19"/>
      <c r="Q175" s="19"/>
    </row>
    <row r="176" spans="1:17" ht="12" customHeight="1" x14ac:dyDescent="0.15">
      <c r="A176" s="31">
        <v>2013</v>
      </c>
      <c r="B176" s="31">
        <v>514</v>
      </c>
      <c r="C176" s="58" t="s">
        <v>29</v>
      </c>
      <c r="D176" s="57"/>
      <c r="E176" s="56"/>
      <c r="F176" s="31">
        <v>150</v>
      </c>
      <c r="G176" s="29">
        <v>2.4</v>
      </c>
      <c r="H176" s="28"/>
      <c r="I176" s="23"/>
      <c r="J176" s="29">
        <v>2.0299999999999998</v>
      </c>
      <c r="K176" s="30"/>
      <c r="L176" s="30"/>
      <c r="M176" s="28"/>
      <c r="N176" s="29">
        <v>19.03</v>
      </c>
      <c r="O176" s="28"/>
      <c r="P176" s="27">
        <v>59.3</v>
      </c>
      <c r="Q176" s="27">
        <v>1</v>
      </c>
    </row>
    <row r="177" spans="1:17" ht="10.5" customHeight="1" x14ac:dyDescent="0.15">
      <c r="A177" s="24"/>
      <c r="B177" s="24"/>
      <c r="C177" s="60" t="s">
        <v>28</v>
      </c>
      <c r="D177" s="17"/>
      <c r="E177" s="59"/>
      <c r="F177" s="24"/>
      <c r="G177" s="21"/>
      <c r="H177" s="20"/>
      <c r="I177" s="53"/>
      <c r="J177" s="21"/>
      <c r="K177" s="22"/>
      <c r="L177" s="22"/>
      <c r="M177" s="20"/>
      <c r="N177" s="21"/>
      <c r="O177" s="20"/>
      <c r="P177" s="19"/>
      <c r="Q177" s="19"/>
    </row>
    <row r="178" spans="1:17" ht="12" customHeight="1" x14ac:dyDescent="0.15">
      <c r="A178" s="51" t="s">
        <v>1</v>
      </c>
      <c r="B178" s="50"/>
      <c r="C178" s="50"/>
      <c r="D178" s="50"/>
      <c r="E178" s="49"/>
      <c r="F178" s="9">
        <f>F176+F174+F172+F170</f>
        <v>328</v>
      </c>
      <c r="G178" s="47">
        <f>G176+G174+G172+G170</f>
        <v>9.097999999999999</v>
      </c>
      <c r="H178" s="46"/>
      <c r="I178" s="47">
        <f>J176+J174+J172+J170</f>
        <v>13.790000000000001</v>
      </c>
      <c r="J178" s="48"/>
      <c r="K178" s="48"/>
      <c r="L178" s="46"/>
      <c r="M178" s="3"/>
      <c r="N178" s="47">
        <f>N176+N174+N172+N170</f>
        <v>58.724000000000004</v>
      </c>
      <c r="O178" s="46"/>
      <c r="P178" s="8">
        <f>P176+P174+P172+P170</f>
        <v>350.6</v>
      </c>
      <c r="Q178" s="8">
        <f>Q176+Q174+Q172+Q170</f>
        <v>2.0700000000000003</v>
      </c>
    </row>
    <row r="179" spans="1:17" ht="10.5" customHeight="1" x14ac:dyDescent="0.15">
      <c r="A179" s="45" t="s">
        <v>27</v>
      </c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3"/>
    </row>
    <row r="180" spans="1:17" ht="12" customHeight="1" x14ac:dyDescent="0.15">
      <c r="A180" s="31" t="s">
        <v>12</v>
      </c>
      <c r="B180" s="31">
        <v>537</v>
      </c>
      <c r="C180" s="58" t="s">
        <v>26</v>
      </c>
      <c r="D180" s="57"/>
      <c r="E180" s="56"/>
      <c r="F180" s="31" t="s">
        <v>25</v>
      </c>
      <c r="G180" s="29">
        <v>0.5</v>
      </c>
      <c r="H180" s="28"/>
      <c r="I180" s="55"/>
      <c r="J180" s="29" t="s">
        <v>24</v>
      </c>
      <c r="K180" s="30"/>
      <c r="L180" s="30"/>
      <c r="M180" s="28"/>
      <c r="N180" s="29">
        <v>10.1</v>
      </c>
      <c r="O180" s="28"/>
      <c r="P180" s="54">
        <v>46</v>
      </c>
      <c r="Q180" s="54">
        <v>2</v>
      </c>
    </row>
    <row r="181" spans="1:17" ht="10.5" customHeight="1" x14ac:dyDescent="0.15">
      <c r="A181" s="24"/>
      <c r="B181" s="24"/>
      <c r="C181" s="26"/>
      <c r="D181" s="14"/>
      <c r="E181" s="25"/>
      <c r="F181" s="24"/>
      <c r="G181" s="21"/>
      <c r="H181" s="20"/>
      <c r="I181" s="53"/>
      <c r="J181" s="21"/>
      <c r="K181" s="22"/>
      <c r="L181" s="22"/>
      <c r="M181" s="20"/>
      <c r="N181" s="21"/>
      <c r="O181" s="20"/>
      <c r="P181" s="52"/>
      <c r="Q181" s="52"/>
    </row>
    <row r="182" spans="1:17" ht="12" customHeight="1" x14ac:dyDescent="0.15">
      <c r="A182" s="51" t="s">
        <v>1</v>
      </c>
      <c r="B182" s="50"/>
      <c r="C182" s="50"/>
      <c r="D182" s="50"/>
      <c r="E182" s="49"/>
      <c r="F182" s="9" t="str">
        <f>F180</f>
        <v>100</v>
      </c>
      <c r="G182" s="47">
        <f>G180</f>
        <v>0.5</v>
      </c>
      <c r="H182" s="46"/>
      <c r="I182" s="47" t="str">
        <f>J180</f>
        <v>0,1</v>
      </c>
      <c r="J182" s="48"/>
      <c r="K182" s="48"/>
      <c r="L182" s="46"/>
      <c r="M182" s="3"/>
      <c r="N182" s="47">
        <f>N180</f>
        <v>10.1</v>
      </c>
      <c r="O182" s="46"/>
      <c r="P182" s="1">
        <f>P180</f>
        <v>46</v>
      </c>
      <c r="Q182" s="1">
        <f>Q180</f>
        <v>2</v>
      </c>
    </row>
    <row r="183" spans="1:17" ht="10.5" customHeight="1" x14ac:dyDescent="0.15">
      <c r="A183" s="45" t="s">
        <v>23</v>
      </c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3"/>
    </row>
    <row r="184" spans="1:17" ht="12" x14ac:dyDescent="0.15">
      <c r="A184" s="37">
        <v>2013</v>
      </c>
      <c r="B184" s="37">
        <v>113</v>
      </c>
      <c r="C184" s="40" t="s">
        <v>22</v>
      </c>
      <c r="D184" s="39"/>
      <c r="E184" s="39"/>
      <c r="F184" s="37">
        <v>30</v>
      </c>
      <c r="G184" s="35">
        <v>0.24</v>
      </c>
      <c r="H184" s="35"/>
      <c r="I184" s="36"/>
      <c r="J184" s="35">
        <v>0.03</v>
      </c>
      <c r="K184" s="35"/>
      <c r="L184" s="35"/>
      <c r="M184" s="35"/>
      <c r="N184" s="35">
        <v>0.51</v>
      </c>
      <c r="O184" s="35"/>
      <c r="P184" s="35">
        <v>3.9</v>
      </c>
      <c r="Q184" s="35">
        <v>1.5</v>
      </c>
    </row>
    <row r="185" spans="1:17" x14ac:dyDescent="0.15">
      <c r="A185" s="37"/>
      <c r="B185" s="37"/>
      <c r="C185" s="42"/>
      <c r="D185" s="41"/>
      <c r="E185" s="41"/>
      <c r="F185" s="37"/>
      <c r="G185" s="35"/>
      <c r="H185" s="35"/>
      <c r="I185" s="36"/>
      <c r="J185" s="35"/>
      <c r="K185" s="35"/>
      <c r="L185" s="35"/>
      <c r="M185" s="35"/>
      <c r="N185" s="35"/>
      <c r="O185" s="35"/>
      <c r="P185" s="35"/>
      <c r="Q185" s="35"/>
    </row>
    <row r="186" spans="1:17" ht="12" customHeight="1" x14ac:dyDescent="0.15">
      <c r="A186" s="37" t="s">
        <v>12</v>
      </c>
      <c r="B186" s="37">
        <v>151</v>
      </c>
      <c r="C186" s="40" t="s">
        <v>21</v>
      </c>
      <c r="D186" s="39"/>
      <c r="E186" s="39"/>
      <c r="F186" s="37">
        <v>150</v>
      </c>
      <c r="G186" s="35">
        <v>0.72</v>
      </c>
      <c r="H186" s="35"/>
      <c r="I186" s="36"/>
      <c r="J186" s="35">
        <v>1.56</v>
      </c>
      <c r="K186" s="35"/>
      <c r="L186" s="35"/>
      <c r="M186" s="35"/>
      <c r="N186" s="35">
        <v>5.27</v>
      </c>
      <c r="O186" s="35"/>
      <c r="P186" s="35">
        <v>38</v>
      </c>
      <c r="Q186" s="35">
        <v>3.45</v>
      </c>
    </row>
    <row r="187" spans="1:17" ht="10.5" customHeight="1" x14ac:dyDescent="0.15">
      <c r="A187" s="37"/>
      <c r="B187" s="37"/>
      <c r="C187" s="38" t="s">
        <v>20</v>
      </c>
      <c r="D187" s="38"/>
      <c r="E187" s="38"/>
      <c r="F187" s="37"/>
      <c r="G187" s="35"/>
      <c r="H187" s="35"/>
      <c r="I187" s="36"/>
      <c r="J187" s="35"/>
      <c r="K187" s="35"/>
      <c r="L187" s="35"/>
      <c r="M187" s="35"/>
      <c r="N187" s="35"/>
      <c r="O187" s="35"/>
      <c r="P187" s="35"/>
      <c r="Q187" s="35"/>
    </row>
    <row r="188" spans="1:17" ht="12" x14ac:dyDescent="0.15">
      <c r="A188" s="31">
        <v>2013</v>
      </c>
      <c r="B188" s="31">
        <v>394</v>
      </c>
      <c r="C188" s="34" t="s">
        <v>19</v>
      </c>
      <c r="D188" s="33"/>
      <c r="E188" s="32"/>
      <c r="F188" s="31">
        <v>60</v>
      </c>
      <c r="G188" s="29">
        <v>8.9</v>
      </c>
      <c r="H188" s="28"/>
      <c r="I188" s="23"/>
      <c r="J188" s="29">
        <v>15</v>
      </c>
      <c r="K188" s="30"/>
      <c r="L188" s="30"/>
      <c r="M188" s="28"/>
      <c r="N188" s="29">
        <v>11.8</v>
      </c>
      <c r="O188" s="28"/>
      <c r="P188" s="27">
        <v>218</v>
      </c>
      <c r="Q188" s="27">
        <v>0.8</v>
      </c>
    </row>
    <row r="189" spans="1:17" x14ac:dyDescent="0.15">
      <c r="A189" s="24"/>
      <c r="B189" s="24"/>
      <c r="C189" s="26" t="s">
        <v>18</v>
      </c>
      <c r="D189" s="14"/>
      <c r="E189" s="25"/>
      <c r="F189" s="24"/>
      <c r="G189" s="21"/>
      <c r="H189" s="20"/>
      <c r="I189" s="23"/>
      <c r="J189" s="21"/>
      <c r="K189" s="22"/>
      <c r="L189" s="22"/>
      <c r="M189" s="20"/>
      <c r="N189" s="21"/>
      <c r="O189" s="20"/>
      <c r="P189" s="19"/>
      <c r="Q189" s="19"/>
    </row>
    <row r="190" spans="1:17" ht="12" customHeight="1" x14ac:dyDescent="0.15">
      <c r="A190" s="13">
        <v>2021</v>
      </c>
      <c r="B190" s="13">
        <v>201</v>
      </c>
      <c r="C190" s="18" t="s">
        <v>17</v>
      </c>
      <c r="D190" s="15"/>
      <c r="E190" s="15"/>
      <c r="F190" s="13">
        <v>120</v>
      </c>
      <c r="G190" s="11">
        <v>2.4</v>
      </c>
      <c r="H190" s="11"/>
      <c r="I190" s="12"/>
      <c r="J190" s="11">
        <v>6.42</v>
      </c>
      <c r="K190" s="11"/>
      <c r="L190" s="11"/>
      <c r="M190" s="11"/>
      <c r="N190" s="11">
        <v>10.199999999999999</v>
      </c>
      <c r="O190" s="11"/>
      <c r="P190" s="11">
        <v>108</v>
      </c>
      <c r="Q190" s="11">
        <v>9.18</v>
      </c>
    </row>
    <row r="191" spans="1:17" ht="10.5" customHeight="1" x14ac:dyDescent="0.15">
      <c r="A191" s="13"/>
      <c r="B191" s="13"/>
      <c r="C191" s="17" t="s">
        <v>16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x14ac:dyDescent="0.15">
      <c r="A192" s="13" t="s">
        <v>12</v>
      </c>
      <c r="B192" s="13" t="s">
        <v>15</v>
      </c>
      <c r="C192" s="15" t="s">
        <v>14</v>
      </c>
      <c r="D192" s="15"/>
      <c r="E192" s="15"/>
      <c r="F192" s="13">
        <v>25</v>
      </c>
      <c r="G192" s="11">
        <v>1.9</v>
      </c>
      <c r="H192" s="11"/>
      <c r="I192" s="12"/>
      <c r="J192" s="11">
        <v>0.2</v>
      </c>
      <c r="K192" s="11"/>
      <c r="L192" s="11"/>
      <c r="M192" s="11"/>
      <c r="N192" s="11">
        <v>12.25</v>
      </c>
      <c r="O192" s="11"/>
      <c r="P192" s="11">
        <v>58</v>
      </c>
      <c r="Q192" s="11" t="s">
        <v>9</v>
      </c>
    </row>
    <row r="193" spans="1:17" x14ac:dyDescent="0.15">
      <c r="A193" s="13"/>
      <c r="B193" s="13"/>
      <c r="C193" s="14" t="s">
        <v>13</v>
      </c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x14ac:dyDescent="0.15">
      <c r="A194" s="13" t="s">
        <v>12</v>
      </c>
      <c r="B194" s="13" t="s">
        <v>11</v>
      </c>
      <c r="C194" s="15" t="s">
        <v>10</v>
      </c>
      <c r="D194" s="15"/>
      <c r="E194" s="15"/>
      <c r="F194" s="13">
        <v>15</v>
      </c>
      <c r="G194" s="11">
        <v>1</v>
      </c>
      <c r="H194" s="11"/>
      <c r="I194" s="12"/>
      <c r="J194" s="11">
        <v>0.18</v>
      </c>
      <c r="K194" s="11"/>
      <c r="L194" s="11"/>
      <c r="M194" s="11"/>
      <c r="N194" s="11">
        <v>5.01</v>
      </c>
      <c r="O194" s="11"/>
      <c r="P194" s="11">
        <v>26</v>
      </c>
      <c r="Q194" s="11" t="s">
        <v>9</v>
      </c>
    </row>
    <row r="195" spans="1:17" x14ac:dyDescent="0.15">
      <c r="A195" s="13"/>
      <c r="B195" s="13"/>
      <c r="C195" s="14" t="s">
        <v>8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x14ac:dyDescent="0.15">
      <c r="A196" s="13">
        <v>2013</v>
      </c>
      <c r="B196" s="13">
        <v>527</v>
      </c>
      <c r="C196" s="15" t="s">
        <v>7</v>
      </c>
      <c r="D196" s="15"/>
      <c r="E196" s="15"/>
      <c r="F196" s="13" t="s">
        <v>3</v>
      </c>
      <c r="G196" s="11">
        <v>0.38</v>
      </c>
      <c r="H196" s="11"/>
      <c r="I196" s="12"/>
      <c r="J196" s="11">
        <v>0</v>
      </c>
      <c r="K196" s="11"/>
      <c r="L196" s="11"/>
      <c r="M196" s="11"/>
      <c r="N196" s="11">
        <v>20.3</v>
      </c>
      <c r="O196" s="11"/>
      <c r="P196" s="11">
        <v>82.5</v>
      </c>
      <c r="Q196" s="11">
        <v>0.4</v>
      </c>
    </row>
    <row r="197" spans="1:17" x14ac:dyDescent="0.15">
      <c r="A197" s="13"/>
      <c r="B197" s="13"/>
      <c r="C197" s="14" t="s">
        <v>6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F196+F194+F192+F190+F188+F186+F184</f>
        <v>550</v>
      </c>
      <c r="G198" s="2">
        <f>G196+G194+G192+G190+G188+G186+G184</f>
        <v>15.540000000000001</v>
      </c>
      <c r="H198" s="2"/>
      <c r="I198" s="2">
        <f>J196+J194+J192+J190+J188+J186+J184</f>
        <v>23.39</v>
      </c>
      <c r="J198" s="2"/>
      <c r="K198" s="2"/>
      <c r="L198" s="2"/>
      <c r="M198" s="3"/>
      <c r="N198" s="2">
        <f>N196+N194+N192+N190+N188+N186+N184</f>
        <v>65.34</v>
      </c>
      <c r="O198" s="2"/>
      <c r="P198" s="8">
        <f>P196+P194+P192+P190+P188+P186+P184</f>
        <v>534.4</v>
      </c>
      <c r="Q198" s="8">
        <f>Q196+Q194+Q192+Q190+Q188+Q186+Q184</f>
        <v>15.330000000000002</v>
      </c>
    </row>
    <row r="199" spans="1:17" ht="14" x14ac:dyDescent="0.15">
      <c r="A199" s="16" t="s">
        <v>5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2" x14ac:dyDescent="0.15">
      <c r="A200" s="13">
        <v>2013</v>
      </c>
      <c r="B200" s="13">
        <v>534</v>
      </c>
      <c r="C200" s="15" t="s">
        <v>4</v>
      </c>
      <c r="D200" s="15"/>
      <c r="E200" s="15"/>
      <c r="F200" s="13" t="s">
        <v>3</v>
      </c>
      <c r="G200" s="11">
        <v>4.4000000000000004</v>
      </c>
      <c r="H200" s="11"/>
      <c r="I200" s="12"/>
      <c r="J200" s="11">
        <v>3.8</v>
      </c>
      <c r="K200" s="11"/>
      <c r="L200" s="11"/>
      <c r="M200" s="11"/>
      <c r="N200" s="11">
        <v>7.2</v>
      </c>
      <c r="O200" s="11"/>
      <c r="P200" s="11">
        <v>80</v>
      </c>
      <c r="Q200" s="11">
        <v>2</v>
      </c>
    </row>
    <row r="201" spans="1:17" x14ac:dyDescent="0.15">
      <c r="A201" s="13"/>
      <c r="B201" s="13"/>
      <c r="C201" s="14"/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>
        <v>2013</v>
      </c>
      <c r="B202" s="13">
        <v>607</v>
      </c>
      <c r="C202" s="15" t="s">
        <v>2</v>
      </c>
      <c r="D202" s="15"/>
      <c r="E202" s="15"/>
      <c r="F202" s="13">
        <v>25</v>
      </c>
      <c r="G202" s="11">
        <v>0.56999999999999995</v>
      </c>
      <c r="H202" s="11"/>
      <c r="I202" s="12"/>
      <c r="J202" s="11">
        <v>55.3</v>
      </c>
      <c r="K202" s="11"/>
      <c r="L202" s="11"/>
      <c r="M202" s="11"/>
      <c r="N202" s="11">
        <v>22.5</v>
      </c>
      <c r="O202" s="11"/>
      <c r="P202" s="11">
        <v>85.2</v>
      </c>
      <c r="Q202" s="11">
        <v>0</v>
      </c>
    </row>
    <row r="203" spans="1:17" ht="10.5" customHeight="1" x14ac:dyDescent="0.15">
      <c r="A203" s="13"/>
      <c r="B203" s="13"/>
      <c r="C203" s="14"/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3" x14ac:dyDescent="0.15">
      <c r="A204" s="10" t="s">
        <v>1</v>
      </c>
      <c r="B204" s="10"/>
      <c r="C204" s="10"/>
      <c r="D204" s="10"/>
      <c r="E204" s="10"/>
      <c r="F204" s="9">
        <f>F202+F200</f>
        <v>175</v>
      </c>
      <c r="G204" s="2">
        <f>G202+G200</f>
        <v>4.9700000000000006</v>
      </c>
      <c r="H204" s="2"/>
      <c r="I204" s="2">
        <f>J202+J200</f>
        <v>59.099999999999994</v>
      </c>
      <c r="J204" s="2"/>
      <c r="K204" s="2"/>
      <c r="L204" s="2"/>
      <c r="M204" s="3"/>
      <c r="N204" s="2">
        <f>N202+N200</f>
        <v>29.7</v>
      </c>
      <c r="O204" s="2"/>
      <c r="P204" s="8">
        <f>P202+P200</f>
        <v>165.2</v>
      </c>
      <c r="Q204" s="8">
        <f>Q202+Q200</f>
        <v>2</v>
      </c>
    </row>
    <row r="205" spans="1:17" ht="13" x14ac:dyDescent="0.15">
      <c r="A205" s="7" t="s">
        <v>0</v>
      </c>
      <c r="B205" s="6"/>
      <c r="C205" s="6"/>
      <c r="D205" s="6"/>
      <c r="E205" s="5"/>
      <c r="F205" s="4">
        <f>F204+F198+F182+F178</f>
        <v>1153</v>
      </c>
      <c r="G205" s="2">
        <f>G204+G198+G182+G178</f>
        <v>30.108000000000001</v>
      </c>
      <c r="H205" s="2"/>
      <c r="I205" s="2">
        <f>I198+I182+I178</f>
        <v>37.28</v>
      </c>
      <c r="J205" s="2"/>
      <c r="K205" s="2"/>
      <c r="L205" s="2"/>
      <c r="M205" s="3"/>
      <c r="N205" s="2">
        <f>N198+N182+N178</f>
        <v>134.16399999999999</v>
      </c>
      <c r="O205" s="2"/>
      <c r="P205" s="1">
        <f>P198+P182+P178</f>
        <v>931</v>
      </c>
      <c r="Q205" s="1">
        <f>Q204+Q198+Q182+Q178</f>
        <v>21.400000000000002</v>
      </c>
    </row>
  </sheetData>
  <mergeCells count="850">
    <mergeCell ref="I143:I144"/>
    <mergeCell ref="J143:M144"/>
    <mergeCell ref="N143:O144"/>
    <mergeCell ref="P143:P144"/>
    <mergeCell ref="J139:M140"/>
    <mergeCell ref="N139:O140"/>
    <mergeCell ref="P139:P140"/>
    <mergeCell ref="Q143:Q144"/>
    <mergeCell ref="C144:E144"/>
    <mergeCell ref="A143:A144"/>
    <mergeCell ref="B143:B144"/>
    <mergeCell ref="C143:E143"/>
    <mergeCell ref="F143:F144"/>
    <mergeCell ref="G143:H144"/>
    <mergeCell ref="A139:A140"/>
    <mergeCell ref="B139:B140"/>
    <mergeCell ref="C139:E139"/>
    <mergeCell ref="F139:F140"/>
    <mergeCell ref="G139:H140"/>
    <mergeCell ref="I139:I140"/>
    <mergeCell ref="I141:I142"/>
    <mergeCell ref="J141:M142"/>
    <mergeCell ref="N141:O142"/>
    <mergeCell ref="P141:P142"/>
    <mergeCell ref="Q141:Q142"/>
    <mergeCell ref="C142:E142"/>
    <mergeCell ref="J137:M138"/>
    <mergeCell ref="N137:O138"/>
    <mergeCell ref="P137:P138"/>
    <mergeCell ref="Q139:Q140"/>
    <mergeCell ref="C140:E140"/>
    <mergeCell ref="A141:A142"/>
    <mergeCell ref="B141:B142"/>
    <mergeCell ref="C141:E141"/>
    <mergeCell ref="F141:F142"/>
    <mergeCell ref="G141:H142"/>
    <mergeCell ref="A137:A138"/>
    <mergeCell ref="B137:B138"/>
    <mergeCell ref="C137:E137"/>
    <mergeCell ref="F137:F138"/>
    <mergeCell ref="G137:H138"/>
    <mergeCell ref="I137:I138"/>
    <mergeCell ref="Q137:Q138"/>
    <mergeCell ref="C138:E138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J133:M134"/>
    <mergeCell ref="N133:O134"/>
    <mergeCell ref="P133:P134"/>
    <mergeCell ref="Q133:Q134"/>
    <mergeCell ref="C134:E134"/>
    <mergeCell ref="Q135:Q136"/>
    <mergeCell ref="C136:E136"/>
    <mergeCell ref="P135:P136"/>
    <mergeCell ref="P157:P158"/>
    <mergeCell ref="Q157:Q158"/>
    <mergeCell ref="C158:E158"/>
    <mergeCell ref="A155:A156"/>
    <mergeCell ref="B155:B156"/>
    <mergeCell ref="C155:E155"/>
    <mergeCell ref="Q155:Q156"/>
    <mergeCell ref="C156:E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A159:E159"/>
    <mergeCell ref="G159:H159"/>
    <mergeCell ref="I159:L159"/>
    <mergeCell ref="N159:O159"/>
    <mergeCell ref="A160:E160"/>
    <mergeCell ref="G160:H160"/>
    <mergeCell ref="I160:L160"/>
    <mergeCell ref="N160:O160"/>
    <mergeCell ref="I153:I154"/>
    <mergeCell ref="J153:M154"/>
    <mergeCell ref="N153:O154"/>
    <mergeCell ref="P153:P154"/>
    <mergeCell ref="Q153:Q154"/>
    <mergeCell ref="C154:E154"/>
    <mergeCell ref="I155:I156"/>
    <mergeCell ref="J155:M156"/>
    <mergeCell ref="N155:O156"/>
    <mergeCell ref="P155:P156"/>
    <mergeCell ref="A151:E151"/>
    <mergeCell ref="G151:H151"/>
    <mergeCell ref="I151:L151"/>
    <mergeCell ref="N151:O151"/>
    <mergeCell ref="A152:Q152"/>
    <mergeCell ref="A153:A154"/>
    <mergeCell ref="A147:A148"/>
    <mergeCell ref="B147:B148"/>
    <mergeCell ref="C147:E147"/>
    <mergeCell ref="F147:F148"/>
    <mergeCell ref="F155:F156"/>
    <mergeCell ref="G155:H156"/>
    <mergeCell ref="B153:B154"/>
    <mergeCell ref="C153:E153"/>
    <mergeCell ref="F153:F154"/>
    <mergeCell ref="G153:H154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A149:A150"/>
    <mergeCell ref="B149:B150"/>
    <mergeCell ref="C149:E149"/>
    <mergeCell ref="F149:F150"/>
    <mergeCell ref="G149:H150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6:H17"/>
    <mergeCell ref="I14:I15"/>
    <mergeCell ref="J14:M15"/>
    <mergeCell ref="N14:O15"/>
    <mergeCell ref="P14:P15"/>
    <mergeCell ref="Q14:Q15"/>
    <mergeCell ref="G14:H15"/>
    <mergeCell ref="I16:I17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B20:B21"/>
    <mergeCell ref="C20:E20"/>
    <mergeCell ref="F20:F21"/>
    <mergeCell ref="G20:H21"/>
    <mergeCell ref="I20:I21"/>
    <mergeCell ref="I18:I19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30:A31"/>
    <mergeCell ref="B30:B31"/>
    <mergeCell ref="C30:E30"/>
    <mergeCell ref="F30:F31"/>
    <mergeCell ref="Q24:Q25"/>
    <mergeCell ref="C25:E25"/>
    <mergeCell ref="A26:E26"/>
    <mergeCell ref="G26:H26"/>
    <mergeCell ref="I26:L26"/>
    <mergeCell ref="N26:O26"/>
    <mergeCell ref="N28:O29"/>
    <mergeCell ref="P28:P29"/>
    <mergeCell ref="Q28:Q29"/>
    <mergeCell ref="C29:E29"/>
    <mergeCell ref="Q30:Q31"/>
    <mergeCell ref="C31:E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J28:M29"/>
    <mergeCell ref="C32:E32"/>
    <mergeCell ref="F32:F33"/>
    <mergeCell ref="G32:H33"/>
    <mergeCell ref="I32:I33"/>
    <mergeCell ref="J32:M33"/>
    <mergeCell ref="G30:H31"/>
    <mergeCell ref="I30:I31"/>
    <mergeCell ref="J30:M31"/>
    <mergeCell ref="P36:P37"/>
    <mergeCell ref="Q36:Q37"/>
    <mergeCell ref="C37:E37"/>
    <mergeCell ref="J34:M35"/>
    <mergeCell ref="N34:O35"/>
    <mergeCell ref="P34:P35"/>
    <mergeCell ref="P32:P33"/>
    <mergeCell ref="Q32:Q33"/>
    <mergeCell ref="C33:E33"/>
    <mergeCell ref="A34:A35"/>
    <mergeCell ref="B34:B35"/>
    <mergeCell ref="C34:E34"/>
    <mergeCell ref="F34:F35"/>
    <mergeCell ref="G34:H35"/>
    <mergeCell ref="I34:I35"/>
    <mergeCell ref="A32:A33"/>
    <mergeCell ref="A36:A37"/>
    <mergeCell ref="B36:B37"/>
    <mergeCell ref="C36:E36"/>
    <mergeCell ref="F36:F37"/>
    <mergeCell ref="G36:H37"/>
    <mergeCell ref="N32:O33"/>
    <mergeCell ref="I36:I37"/>
    <mergeCell ref="J36:M37"/>
    <mergeCell ref="N36:O37"/>
    <mergeCell ref="B32:B33"/>
    <mergeCell ref="P40:P41"/>
    <mergeCell ref="Q40:Q41"/>
    <mergeCell ref="C41:E41"/>
    <mergeCell ref="J38:M39"/>
    <mergeCell ref="N38:O39"/>
    <mergeCell ref="P38:P39"/>
    <mergeCell ref="Q38:Q39"/>
    <mergeCell ref="C39:E39"/>
    <mergeCell ref="I38:I39"/>
    <mergeCell ref="C38:E38"/>
    <mergeCell ref="F38:F39"/>
    <mergeCell ref="G38:H39"/>
    <mergeCell ref="I40:I41"/>
    <mergeCell ref="J40:M41"/>
    <mergeCell ref="N40:O41"/>
    <mergeCell ref="G44:H45"/>
    <mergeCell ref="Q34:Q35"/>
    <mergeCell ref="C35:E35"/>
    <mergeCell ref="A40:A41"/>
    <mergeCell ref="B40:B41"/>
    <mergeCell ref="C40:E40"/>
    <mergeCell ref="F40:F41"/>
    <mergeCell ref="G40:H41"/>
    <mergeCell ref="A38:A39"/>
    <mergeCell ref="B38:B39"/>
    <mergeCell ref="C45:E45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I46:I47"/>
    <mergeCell ref="I44:I45"/>
    <mergeCell ref="J44:M45"/>
    <mergeCell ref="N44:O45"/>
    <mergeCell ref="P44:P45"/>
    <mergeCell ref="Q44:Q45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J52:M53"/>
    <mergeCell ref="N52:O53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4:Q55"/>
    <mergeCell ref="C55:E55"/>
    <mergeCell ref="A56:E56"/>
    <mergeCell ref="G56:H56"/>
    <mergeCell ref="I56:L56"/>
    <mergeCell ref="N56:O56"/>
    <mergeCell ref="B57:E57"/>
    <mergeCell ref="G57:H57"/>
    <mergeCell ref="I57:L57"/>
    <mergeCell ref="N57:O57"/>
    <mergeCell ref="L59:R59"/>
    <mergeCell ref="L60:R60"/>
    <mergeCell ref="L61:R61"/>
    <mergeCell ref="L62:R62"/>
    <mergeCell ref="L63:R63"/>
    <mergeCell ref="E64:G64"/>
    <mergeCell ref="D65:J65"/>
    <mergeCell ref="B67:P67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A88:A89"/>
    <mergeCell ref="B88:B89"/>
    <mergeCell ref="C88:E88"/>
    <mergeCell ref="F88:F89"/>
    <mergeCell ref="Q82:Q83"/>
    <mergeCell ref="C83:E83"/>
    <mergeCell ref="A84:E84"/>
    <mergeCell ref="G84:H84"/>
    <mergeCell ref="I84:L84"/>
    <mergeCell ref="N84:O84"/>
    <mergeCell ref="N86:O87"/>
    <mergeCell ref="P86:P87"/>
    <mergeCell ref="Q86:Q87"/>
    <mergeCell ref="C87:E87"/>
    <mergeCell ref="Q88:Q89"/>
    <mergeCell ref="C89:E89"/>
    <mergeCell ref="N88:O89"/>
    <mergeCell ref="P88:P89"/>
    <mergeCell ref="A85:Q85"/>
    <mergeCell ref="A86:A87"/>
    <mergeCell ref="B86:B87"/>
    <mergeCell ref="C86:E86"/>
    <mergeCell ref="F86:F87"/>
    <mergeCell ref="G86:H87"/>
    <mergeCell ref="I86:I87"/>
    <mergeCell ref="J86:M87"/>
    <mergeCell ref="C90:E90"/>
    <mergeCell ref="F90:F91"/>
    <mergeCell ref="G90:H91"/>
    <mergeCell ref="I90:I91"/>
    <mergeCell ref="J90:M91"/>
    <mergeCell ref="G88:H89"/>
    <mergeCell ref="I88:I89"/>
    <mergeCell ref="J88:M89"/>
    <mergeCell ref="P94:P95"/>
    <mergeCell ref="Q94:Q95"/>
    <mergeCell ref="C95:E95"/>
    <mergeCell ref="J92:M93"/>
    <mergeCell ref="N92:O93"/>
    <mergeCell ref="P92:P93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A90:A91"/>
    <mergeCell ref="A94:A95"/>
    <mergeCell ref="B94:B95"/>
    <mergeCell ref="C94:E94"/>
    <mergeCell ref="F94:F95"/>
    <mergeCell ref="G94:H95"/>
    <mergeCell ref="N90:O91"/>
    <mergeCell ref="I94:I95"/>
    <mergeCell ref="J94:M95"/>
    <mergeCell ref="N94:O95"/>
    <mergeCell ref="B90:B91"/>
    <mergeCell ref="Q98:Q99"/>
    <mergeCell ref="C99:E99"/>
    <mergeCell ref="J96:M97"/>
    <mergeCell ref="N96:O97"/>
    <mergeCell ref="P96:P97"/>
    <mergeCell ref="Q96:Q97"/>
    <mergeCell ref="C97:E97"/>
    <mergeCell ref="I96:I97"/>
    <mergeCell ref="F96:F97"/>
    <mergeCell ref="G96:H97"/>
    <mergeCell ref="I98:I99"/>
    <mergeCell ref="J98:M99"/>
    <mergeCell ref="N98:O99"/>
    <mergeCell ref="P98:P99"/>
    <mergeCell ref="Q92:Q93"/>
    <mergeCell ref="C93:E93"/>
    <mergeCell ref="A98:A99"/>
    <mergeCell ref="B98:B99"/>
    <mergeCell ref="C98:E98"/>
    <mergeCell ref="F98:F99"/>
    <mergeCell ref="G98:H99"/>
    <mergeCell ref="A96:A97"/>
    <mergeCell ref="B96:B97"/>
    <mergeCell ref="C96:E96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102:Q103"/>
    <mergeCell ref="C103:E103"/>
    <mergeCell ref="I104:I105"/>
    <mergeCell ref="J104:M105"/>
    <mergeCell ref="N104:O105"/>
    <mergeCell ref="P104:P105"/>
    <mergeCell ref="Q104:Q105"/>
    <mergeCell ref="C105:E105"/>
    <mergeCell ref="G104:H105"/>
    <mergeCell ref="F104:F105"/>
    <mergeCell ref="C104:E104"/>
    <mergeCell ref="A106:E106"/>
    <mergeCell ref="G106:H106"/>
    <mergeCell ref="I106:L106"/>
    <mergeCell ref="N106:O106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7:H118"/>
    <mergeCell ref="I117:I118"/>
    <mergeCell ref="J117:M118"/>
    <mergeCell ref="N117:O118"/>
    <mergeCell ref="P117:P118"/>
    <mergeCell ref="Q117:Q118"/>
    <mergeCell ref="C118:E118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J119:M120"/>
    <mergeCell ref="N119:O120"/>
    <mergeCell ref="P119:P120"/>
    <mergeCell ref="Q119:Q120"/>
    <mergeCell ref="C120:E120"/>
    <mergeCell ref="I119:I120"/>
    <mergeCell ref="I121:I122"/>
    <mergeCell ref="J121:M122"/>
    <mergeCell ref="N121:O122"/>
    <mergeCell ref="P121:P122"/>
    <mergeCell ref="Q121:Q122"/>
    <mergeCell ref="C122:E122"/>
    <mergeCell ref="N125:O125"/>
    <mergeCell ref="A123:A124"/>
    <mergeCell ref="B123:B124"/>
    <mergeCell ref="C123:E123"/>
    <mergeCell ref="F123:F124"/>
    <mergeCell ref="G123:H124"/>
    <mergeCell ref="I123:I124"/>
    <mergeCell ref="Q127:Q128"/>
    <mergeCell ref="C128:E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N131:O132"/>
    <mergeCell ref="P131:P132"/>
    <mergeCell ref="Q131:Q132"/>
    <mergeCell ref="C132:E132"/>
    <mergeCell ref="A133:A134"/>
    <mergeCell ref="B133:B134"/>
    <mergeCell ref="C133:E133"/>
    <mergeCell ref="F133:F134"/>
    <mergeCell ref="G133:H134"/>
    <mergeCell ref="I133:I134"/>
    <mergeCell ref="N129:O129"/>
    <mergeCell ref="A145:E145"/>
    <mergeCell ref="G145:H145"/>
    <mergeCell ref="I145:L145"/>
    <mergeCell ref="N145:O145"/>
    <mergeCell ref="A146:Q146"/>
    <mergeCell ref="A131:A132"/>
    <mergeCell ref="B131:B132"/>
    <mergeCell ref="C131:E131"/>
    <mergeCell ref="F131:F132"/>
    <mergeCell ref="A167:A168"/>
    <mergeCell ref="B167:B168"/>
    <mergeCell ref="G147:H148"/>
    <mergeCell ref="A129:E129"/>
    <mergeCell ref="G129:H129"/>
    <mergeCell ref="I129:L129"/>
    <mergeCell ref="G131:H132"/>
    <mergeCell ref="I131:I132"/>
    <mergeCell ref="J131:M132"/>
    <mergeCell ref="I147:I148"/>
    <mergeCell ref="C185:E185"/>
    <mergeCell ref="Q186:Q187"/>
    <mergeCell ref="C187:E187"/>
    <mergeCell ref="E162:G162"/>
    <mergeCell ref="D163:J163"/>
    <mergeCell ref="B165:P165"/>
    <mergeCell ref="G184:H185"/>
    <mergeCell ref="I184:I185"/>
    <mergeCell ref="J184:M185"/>
    <mergeCell ref="N184:O185"/>
    <mergeCell ref="P184:P185"/>
    <mergeCell ref="Q184:Q185"/>
    <mergeCell ref="J188:M189"/>
    <mergeCell ref="I186:I187"/>
    <mergeCell ref="J186:M187"/>
    <mergeCell ref="N186:O187"/>
    <mergeCell ref="P186:P187"/>
    <mergeCell ref="A130:Q130"/>
    <mergeCell ref="A184:A185"/>
    <mergeCell ref="B184:B185"/>
    <mergeCell ref="C184:E184"/>
    <mergeCell ref="F184:F185"/>
    <mergeCell ref="I190:I191"/>
    <mergeCell ref="A188:A189"/>
    <mergeCell ref="B188:B189"/>
    <mergeCell ref="C188:E188"/>
    <mergeCell ref="F188:F189"/>
    <mergeCell ref="G188:H189"/>
    <mergeCell ref="I188:I189"/>
    <mergeCell ref="G186:H187"/>
    <mergeCell ref="N188:O189"/>
    <mergeCell ref="P188:P189"/>
    <mergeCell ref="Q188:Q189"/>
    <mergeCell ref="C189:E189"/>
    <mergeCell ref="A190:A191"/>
    <mergeCell ref="B190:B191"/>
    <mergeCell ref="C190:E190"/>
    <mergeCell ref="F190:F191"/>
    <mergeCell ref="G190:H191"/>
    <mergeCell ref="A186:A187"/>
    <mergeCell ref="B186:B187"/>
    <mergeCell ref="C186:E186"/>
    <mergeCell ref="F186:F187"/>
    <mergeCell ref="A192:A193"/>
    <mergeCell ref="B192:B193"/>
    <mergeCell ref="C192:E192"/>
    <mergeCell ref="F192:F193"/>
    <mergeCell ref="P196:P197"/>
    <mergeCell ref="Q196:Q197"/>
    <mergeCell ref="C197:E197"/>
    <mergeCell ref="J194:M195"/>
    <mergeCell ref="N194:O195"/>
    <mergeCell ref="P194:P195"/>
    <mergeCell ref="Q194:Q195"/>
    <mergeCell ref="C195:E195"/>
    <mergeCell ref="I194:I195"/>
    <mergeCell ref="J192:M193"/>
    <mergeCell ref="N192:O193"/>
    <mergeCell ref="P192:P193"/>
    <mergeCell ref="Q192:Q193"/>
    <mergeCell ref="C193:E193"/>
    <mergeCell ref="J190:M191"/>
    <mergeCell ref="N190:O191"/>
    <mergeCell ref="P190:P191"/>
    <mergeCell ref="I192:I193"/>
    <mergeCell ref="G192:H193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C167:E168"/>
    <mergeCell ref="F167:F168"/>
    <mergeCell ref="G167:N167"/>
    <mergeCell ref="O167:P168"/>
    <mergeCell ref="I170:I171"/>
    <mergeCell ref="J170:M171"/>
    <mergeCell ref="N170:O171"/>
    <mergeCell ref="P170:P171"/>
    <mergeCell ref="F170:F171"/>
    <mergeCell ref="G170:H171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J172:M173"/>
    <mergeCell ref="N172:O173"/>
    <mergeCell ref="P172:P173"/>
    <mergeCell ref="Q172:Q173"/>
    <mergeCell ref="C173:E173"/>
    <mergeCell ref="I172:I173"/>
    <mergeCell ref="I174:I175"/>
    <mergeCell ref="J174:M175"/>
    <mergeCell ref="N174:O175"/>
    <mergeCell ref="P174:P175"/>
    <mergeCell ref="Q174:Q175"/>
    <mergeCell ref="C175:E175"/>
    <mergeCell ref="Q176:Q177"/>
    <mergeCell ref="C177:E177"/>
    <mergeCell ref="A178:E178"/>
    <mergeCell ref="G178:H178"/>
    <mergeCell ref="I178:L178"/>
    <mergeCell ref="N178:O178"/>
    <mergeCell ref="A176:A177"/>
    <mergeCell ref="B176:B177"/>
    <mergeCell ref="C176:E176"/>
    <mergeCell ref="F176:F177"/>
    <mergeCell ref="G180:H181"/>
    <mergeCell ref="I180:I181"/>
    <mergeCell ref="J180:M181"/>
    <mergeCell ref="N180:O181"/>
    <mergeCell ref="P180:P181"/>
    <mergeCell ref="J176:M177"/>
    <mergeCell ref="N176:O177"/>
    <mergeCell ref="P176:P177"/>
    <mergeCell ref="G176:H177"/>
    <mergeCell ref="I176:I177"/>
    <mergeCell ref="F194:F195"/>
    <mergeCell ref="G194:H195"/>
    <mergeCell ref="I196:I197"/>
    <mergeCell ref="J196:M197"/>
    <mergeCell ref="N196:O197"/>
    <mergeCell ref="A179:Q179"/>
    <mergeCell ref="A180:A181"/>
    <mergeCell ref="B180:B181"/>
    <mergeCell ref="C180:E180"/>
    <mergeCell ref="F180:F181"/>
    <mergeCell ref="Q190:Q191"/>
    <mergeCell ref="C191:E191"/>
    <mergeCell ref="A196:A197"/>
    <mergeCell ref="B196:B197"/>
    <mergeCell ref="C196:E196"/>
    <mergeCell ref="F196:F197"/>
    <mergeCell ref="G196:H197"/>
    <mergeCell ref="A194:A195"/>
    <mergeCell ref="B194:B195"/>
    <mergeCell ref="C194:E194"/>
    <mergeCell ref="I202:I203"/>
    <mergeCell ref="C200:E200"/>
    <mergeCell ref="F200:F201"/>
    <mergeCell ref="G200:H201"/>
    <mergeCell ref="Q180:Q181"/>
    <mergeCell ref="C181:E181"/>
    <mergeCell ref="A182:E182"/>
    <mergeCell ref="G182:H182"/>
    <mergeCell ref="I182:L182"/>
    <mergeCell ref="N182:O182"/>
    <mergeCell ref="P202:P203"/>
    <mergeCell ref="Q202:Q203"/>
    <mergeCell ref="C203:E203"/>
    <mergeCell ref="J202:M203"/>
    <mergeCell ref="N202:O203"/>
    <mergeCell ref="A202:A203"/>
    <mergeCell ref="B202:B203"/>
    <mergeCell ref="C202:E202"/>
    <mergeCell ref="F202:F203"/>
    <mergeCell ref="G202:H203"/>
    <mergeCell ref="G198:H198"/>
    <mergeCell ref="I198:L198"/>
    <mergeCell ref="N198:O198"/>
    <mergeCell ref="A199:Q199"/>
    <mergeCell ref="A200:A201"/>
    <mergeCell ref="B200:B201"/>
    <mergeCell ref="B104:B105"/>
    <mergeCell ref="A104:A105"/>
    <mergeCell ref="A183:Q183"/>
    <mergeCell ref="I200:I201"/>
    <mergeCell ref="J200:M201"/>
    <mergeCell ref="N200:O201"/>
    <mergeCell ref="P200:P201"/>
    <mergeCell ref="Q200:Q201"/>
    <mergeCell ref="C201:E201"/>
    <mergeCell ref="A198:E198"/>
    <mergeCell ref="A204:E204"/>
    <mergeCell ref="G204:H204"/>
    <mergeCell ref="I204:L204"/>
    <mergeCell ref="N204:O204"/>
    <mergeCell ref="A205:E205"/>
    <mergeCell ref="G205:H205"/>
    <mergeCell ref="I205:L205"/>
    <mergeCell ref="N205:O205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2026-06-16T06:57:41Z</dcterms:created>
  <dcterms:modified xsi:type="dcterms:W3CDTF">2026-06-16T06:57:51Z</dcterms:modified>
</cp:coreProperties>
</file>